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orsanova\Desktop\"/>
    </mc:Choice>
  </mc:AlternateContent>
  <xr:revisionPtr revIDLastSave="0" documentId="8_{AFF179C5-70C5-49D9-B3C3-0B64011EA58C}" xr6:coauthVersionLast="47" xr6:coauthVersionMax="47" xr10:uidLastSave="{00000000-0000-0000-0000-000000000000}"/>
  <bookViews>
    <workbookView xWindow="-120" yWindow="-120" windowWidth="29040" windowHeight="15720" tabRatio="652" xr2:uid="{00000000-000D-0000-FFFF-FFFF00000000}"/>
  </bookViews>
  <sheets>
    <sheet name="Пропускная способность ПС" sheetId="4" r:id="rId1"/>
    <sheet name="пропускная способность линий" sheetId="3" r:id="rId2"/>
  </sheets>
  <definedNames>
    <definedName name="_xlnm.Print_Area" localSheetId="0">'Пропускная способность ПС'!$A$1:$K$86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4" l="1"/>
  <c r="K45" i="4"/>
  <c r="K46" i="4"/>
  <c r="K47" i="4"/>
  <c r="K48" i="4"/>
  <c r="K49" i="4"/>
  <c r="K50" i="4"/>
  <c r="K51" i="4"/>
  <c r="K52" i="4"/>
  <c r="K27" i="4"/>
  <c r="I27" i="4"/>
  <c r="I26" i="4"/>
  <c r="I28" i="4"/>
  <c r="I29" i="4"/>
  <c r="I30" i="4"/>
  <c r="I31" i="4"/>
  <c r="I32" i="4"/>
  <c r="I33" i="4"/>
  <c r="I25" i="4"/>
  <c r="K75" i="4" l="1"/>
  <c r="K76" i="4"/>
  <c r="K77" i="4"/>
  <c r="K78" i="4"/>
  <c r="K79" i="4"/>
  <c r="K80" i="4"/>
  <c r="K81" i="4"/>
  <c r="K82" i="4"/>
  <c r="K83" i="4"/>
  <c r="K84" i="4"/>
  <c r="K67" i="4"/>
  <c r="K68" i="4"/>
  <c r="K69" i="4"/>
  <c r="K70" i="4"/>
  <c r="K71" i="4"/>
  <c r="K72" i="4"/>
  <c r="K73" i="4"/>
  <c r="K74" i="4"/>
  <c r="K66" i="4"/>
  <c r="K56" i="4"/>
  <c r="K57" i="4"/>
  <c r="K58" i="4"/>
  <c r="K59" i="4"/>
  <c r="K60" i="4"/>
  <c r="K61" i="4"/>
  <c r="K62" i="4"/>
  <c r="K63" i="4"/>
  <c r="K64" i="4"/>
  <c r="K55" i="4"/>
  <c r="K43" i="4"/>
  <c r="K37" i="4"/>
  <c r="K38" i="4"/>
  <c r="K39" i="4"/>
  <c r="K40" i="4"/>
  <c r="K41" i="4"/>
  <c r="K36" i="4"/>
  <c r="K26" i="4"/>
  <c r="K28" i="4"/>
  <c r="K29" i="4"/>
  <c r="K30" i="4"/>
  <c r="K31" i="4"/>
  <c r="K32" i="4"/>
  <c r="K33" i="4"/>
  <c r="K34" i="4"/>
  <c r="K25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6" i="4"/>
  <c r="I4" i="3"/>
  <c r="J4" i="3"/>
  <c r="I5" i="3"/>
  <c r="J5" i="3"/>
  <c r="I6" i="3"/>
  <c r="J6" i="3"/>
  <c r="I7" i="3"/>
  <c r="J7" i="3"/>
  <c r="I8" i="3"/>
  <c r="J8" i="3"/>
  <c r="L71" i="3" l="1"/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36" i="4"/>
  <c r="I37" i="4"/>
  <c r="I38" i="4"/>
  <c r="I39" i="4"/>
  <c r="I40" i="4"/>
  <c r="I43" i="4"/>
  <c r="I44" i="4"/>
  <c r="I45" i="4"/>
  <c r="I46" i="4"/>
  <c r="I47" i="4"/>
  <c r="I48" i="4"/>
  <c r="I49" i="4"/>
  <c r="I50" i="4"/>
  <c r="I51" i="4"/>
  <c r="I52" i="4"/>
  <c r="I55" i="4"/>
  <c r="I56" i="4"/>
  <c r="I57" i="4"/>
  <c r="I58" i="4"/>
  <c r="I59" i="4"/>
  <c r="I60" i="4"/>
  <c r="I61" i="4"/>
  <c r="I62" i="4"/>
  <c r="I63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L4" i="3"/>
  <c r="L9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</calcChain>
</file>

<file path=xl/sharedStrings.xml><?xml version="1.0" encoding="utf-8"?>
<sst xmlns="http://schemas.openxmlformats.org/spreadsheetml/2006/main" count="471" uniqueCount="260">
  <si>
    <t>НАИМЕНОВАHИЕ</t>
  </si>
  <si>
    <t>Kз (%)</t>
  </si>
  <si>
    <t>пп</t>
  </si>
  <si>
    <t>ПС</t>
  </si>
  <si>
    <t>УЗЕНЬ</t>
  </si>
  <si>
    <t>ПЛАТО</t>
  </si>
  <si>
    <t>ВПАДИНА</t>
  </si>
  <si>
    <t>ПРОМЗОНА</t>
  </si>
  <si>
    <t>ГОРОДСКАЯ</t>
  </si>
  <si>
    <t>КС-УЗЕНЬ</t>
  </si>
  <si>
    <t>ТЕРМАЛЬНАЯ</t>
  </si>
  <si>
    <t>3 А</t>
  </si>
  <si>
    <t>КАРАМАНДЫБАС</t>
  </si>
  <si>
    <t>ТЕНЬГА</t>
  </si>
  <si>
    <t>ФЕТИСОВО</t>
  </si>
  <si>
    <t>ГЛИНЗАВОД</t>
  </si>
  <si>
    <t>ВОСТОЧНАЯ</t>
  </si>
  <si>
    <t>ТЮЕСУ</t>
  </si>
  <si>
    <t>САУСКАН</t>
  </si>
  <si>
    <t>АККУДУК</t>
  </si>
  <si>
    <t>ЖЕТЫБАЙ</t>
  </si>
  <si>
    <t>ВОСТОЧ.ЖЕТЫБАЙ</t>
  </si>
  <si>
    <t>БКНС-2</t>
  </si>
  <si>
    <t>БКНС-3</t>
  </si>
  <si>
    <t>БКНС-4</t>
  </si>
  <si>
    <t>БКНС-5</t>
  </si>
  <si>
    <t>ТАСБУЛАТ</t>
  </si>
  <si>
    <t>КАРЬЕРНАЯ</t>
  </si>
  <si>
    <t>АСАР</t>
  </si>
  <si>
    <t>КУРЫК</t>
  </si>
  <si>
    <t>БЕЙНЕУ</t>
  </si>
  <si>
    <t>САЙ-УТЕС</t>
  </si>
  <si>
    <t>АКЖИГИТ</t>
  </si>
  <si>
    <t>ОПОРHАЯ</t>
  </si>
  <si>
    <t>УМИРЗАК</t>
  </si>
  <si>
    <t>ДУНГА</t>
  </si>
  <si>
    <t>АКШУКУР</t>
  </si>
  <si>
    <t>ПТБ</t>
  </si>
  <si>
    <t>ТАУЧИК</t>
  </si>
  <si>
    <t>ФОРТ-ШЕВЧЕНКО</t>
  </si>
  <si>
    <t>БАУТИНО</t>
  </si>
  <si>
    <t>ПТФ</t>
  </si>
  <si>
    <t>КАРАЖАНБАС</t>
  </si>
  <si>
    <t>СЕВЕРНАЯ</t>
  </si>
  <si>
    <t>КАРАЖАНБАС-2</t>
  </si>
  <si>
    <t>КАЛАМКАС-2</t>
  </si>
  <si>
    <t>ПТВ</t>
  </si>
  <si>
    <t>ПРОМБАЗА</t>
  </si>
  <si>
    <t>ШЕТПЕ</t>
  </si>
  <si>
    <t>ТИГЕН</t>
  </si>
  <si>
    <t>КУЙБЫШЕВО</t>
  </si>
  <si>
    <t>ЖАРМЫШ</t>
  </si>
  <si>
    <t>УШТОГАН</t>
  </si>
  <si>
    <t>ТУЩЕКУДУК</t>
  </si>
  <si>
    <t>КЫЗАН</t>
  </si>
  <si>
    <t>КЗЫЛ-ТУРАН</t>
  </si>
  <si>
    <t>ШАИP</t>
  </si>
  <si>
    <t xml:space="preserve">Р факт </t>
  </si>
  <si>
    <t>МВт</t>
  </si>
  <si>
    <t>Р резерв</t>
  </si>
  <si>
    <t>Р ном</t>
  </si>
  <si>
    <t xml:space="preserve"> Р доп лин</t>
  </si>
  <si>
    <t>КОЛИЧЕСТВО ТР-В</t>
  </si>
  <si>
    <t>ТИП ТР-РА</t>
  </si>
  <si>
    <t>шт</t>
  </si>
  <si>
    <t>ТДТН-40000/110/35/6кВ</t>
  </si>
  <si>
    <t>АТДЦТН-250000/220/110/10кВ</t>
  </si>
  <si>
    <t>ТДТН-25000/110/35/6кВ</t>
  </si>
  <si>
    <t>ТРДН-25000/110/10/6кВ</t>
  </si>
  <si>
    <t>ТДТН-16000/110/35/6кВ</t>
  </si>
  <si>
    <t>ТМН-6300/110/10кВ</t>
  </si>
  <si>
    <t>ТДН-16000/110/6кВ</t>
  </si>
  <si>
    <t>TДТН-10000/35/10кВ</t>
  </si>
  <si>
    <t>ТМ-4000/35/6кВ</t>
  </si>
  <si>
    <t>ТМ-1600/35/10кВ</t>
  </si>
  <si>
    <t>ТМН-10000/35/10кВ</t>
  </si>
  <si>
    <t>ТМ-2500/35/10кВ</t>
  </si>
  <si>
    <t>ТМ-4000/35/10кВ</t>
  </si>
  <si>
    <t>ТМ-1000/35/10кВ</t>
  </si>
  <si>
    <t>ТМ-6300/35/6кВ</t>
  </si>
  <si>
    <t>ТM-6300/35/6кВ</t>
  </si>
  <si>
    <t>ТМН-4000/35/6кВ</t>
  </si>
  <si>
    <t>ТON-4000/35/6кВ</t>
  </si>
  <si>
    <t>ТДН-10000/110/6кВ</t>
  </si>
  <si>
    <t>ТМН-6300/35/10кВ</t>
  </si>
  <si>
    <t>ТМН-6300/110/6кВ</t>
  </si>
  <si>
    <t>ТМН-3200/35/6кВ</t>
  </si>
  <si>
    <t>ТМ-1000/35/6кВ</t>
  </si>
  <si>
    <t>ТДТН-10000/110/6кВ</t>
  </si>
  <si>
    <t>ТРДН-25000/110/6-6кВ</t>
  </si>
  <si>
    <t>КАРЬЕРНАЯ (Бейнеу)</t>
  </si>
  <si>
    <t>41,7/40,1</t>
  </si>
  <si>
    <t>ТМТН-16000/110/35/6кВ</t>
  </si>
  <si>
    <t>ТМН-16000/110/10кВ</t>
  </si>
  <si>
    <t>ТРДН-40000/110/10-10кВ</t>
  </si>
  <si>
    <t>ТМ-10000/35/6кВ</t>
  </si>
  <si>
    <t>ТОН-6300/35/6кВ</t>
  </si>
  <si>
    <t>ТМН-4000/35/10кВ</t>
  </si>
  <si>
    <t>1Г</t>
  </si>
  <si>
    <t>ТДН-25000/110/10кВ</t>
  </si>
  <si>
    <t>2Г</t>
  </si>
  <si>
    <t>ТДН-16000/110/10кВ</t>
  </si>
  <si>
    <t>3Г</t>
  </si>
  <si>
    <t>ТРДН-25000/110/10кВ</t>
  </si>
  <si>
    <t xml:space="preserve">ПРИБРЕЖНАЯ </t>
  </si>
  <si>
    <t>Н-2</t>
  </si>
  <si>
    <t>РМЗ</t>
  </si>
  <si>
    <t>ТДН-15000/110/10кВ</t>
  </si>
  <si>
    <t>КУЙЫЛЫС</t>
  </si>
  <si>
    <t>БАЗА-ОТДЫХА</t>
  </si>
  <si>
    <t>ТДНС-16000/35/6кВ</t>
  </si>
  <si>
    <t>Согласно Договора о совместной деятельности по модернизации ГПП-1Г. Мощность -4МВт зарезервиравно ТОО OiL Real Estate</t>
  </si>
  <si>
    <t>УЗЕНЬСКИЙ РЭС</t>
  </si>
  <si>
    <t>БУЗАЧИНСКИЙ РЭС</t>
  </si>
  <si>
    <t>БЕЙНЕУСКИЙ РЭС</t>
  </si>
  <si>
    <t xml:space="preserve">ЖЕТЫБАЙСКИЙ РЭС </t>
  </si>
  <si>
    <t>ШЕТПИНСКИЙ РЭС</t>
  </si>
  <si>
    <t>АКТАУСКИЙ РЭС</t>
  </si>
  <si>
    <t>ТЮБ-КАРАГАН</t>
  </si>
  <si>
    <t>ТМН-2500/110/10кВ</t>
  </si>
  <si>
    <t>N</t>
  </si>
  <si>
    <t>ТДТН-25000/110/35/10кВ</t>
  </si>
  <si>
    <t>№</t>
  </si>
  <si>
    <t>Наименование ВЛ.</t>
  </si>
  <si>
    <t>Сечен.</t>
  </si>
  <si>
    <t>Л-Узень (Л-У-1)</t>
  </si>
  <si>
    <t>220кВ</t>
  </si>
  <si>
    <t>АС-240</t>
  </si>
  <si>
    <t>Л-Узень (Л-У-2)</t>
  </si>
  <si>
    <t>Л-Бузашы (Л-Б-3)</t>
  </si>
  <si>
    <t>Л-Бузашы (Л-Б-4)</t>
  </si>
  <si>
    <t>110кВ</t>
  </si>
  <si>
    <t>АС-120</t>
  </si>
  <si>
    <t>АС-185</t>
  </si>
  <si>
    <t>АС-150</t>
  </si>
  <si>
    <t>АС-95</t>
  </si>
  <si>
    <t>Л-Фетисово-2</t>
  </si>
  <si>
    <t>АС-70</t>
  </si>
  <si>
    <t>Л-Каламкас-1</t>
  </si>
  <si>
    <t>Л-Каламкас-2</t>
  </si>
  <si>
    <t>35кВ</t>
  </si>
  <si>
    <t>АС-50</t>
  </si>
  <si>
    <t>Л-Тушыкудук</t>
  </si>
  <si>
    <t>76.0</t>
  </si>
  <si>
    <t>Л-Кызан</t>
  </si>
  <si>
    <t>Л-Тушыкудук отп.Тиген</t>
  </si>
  <si>
    <t>29.0</t>
  </si>
  <si>
    <t>12.0</t>
  </si>
  <si>
    <t>Л-Таучик-Куйбышево</t>
  </si>
  <si>
    <t>Л-Дунга-Таучик</t>
  </si>
  <si>
    <t>Л-Жармыш</t>
  </si>
  <si>
    <t>Л-Уштаган-Жармыш</t>
  </si>
  <si>
    <t>48.0</t>
  </si>
  <si>
    <t>Л-Саускан-Уштаган</t>
  </si>
  <si>
    <t>27.0</t>
  </si>
  <si>
    <t>Л-Кызыл-Туран</t>
  </si>
  <si>
    <t>Протяженность (км)</t>
  </si>
  <si>
    <t>Класс напр.</t>
  </si>
  <si>
    <t>Л-Бузашы (Л-Б-5)</t>
  </si>
  <si>
    <t>Л-Карамандыбас-2</t>
  </si>
  <si>
    <t>Л-Карамандыбас-1</t>
  </si>
  <si>
    <t>Л-Плато-2</t>
  </si>
  <si>
    <t>Л-Плато-1</t>
  </si>
  <si>
    <t xml:space="preserve">110кВ </t>
  </si>
  <si>
    <t xml:space="preserve">Л-Киякты </t>
  </si>
  <si>
    <t>Л-КС-Узень-1</t>
  </si>
  <si>
    <t>Л-Сай-Утес-1</t>
  </si>
  <si>
    <t>Л-Сай-Утес-2</t>
  </si>
  <si>
    <t>Л-Тенга-1</t>
  </si>
  <si>
    <t>Л-Тенга-2</t>
  </si>
  <si>
    <t>Л-Этан-2</t>
  </si>
  <si>
    <t>Л-Этан-1</t>
  </si>
  <si>
    <t>Л-Газлифт-2</t>
  </si>
  <si>
    <t>Л-Газлифт-1</t>
  </si>
  <si>
    <t>Л-Промзона-1</t>
  </si>
  <si>
    <t>Л-Промзона-2</t>
  </si>
  <si>
    <t>Л-ГПЗ-2</t>
  </si>
  <si>
    <t>Л-ГПЗ-1</t>
  </si>
  <si>
    <t>Л-Ф-Шевченко (Л-Ш-2)</t>
  </si>
  <si>
    <t>Л-Ф-Шевченко (Л-Ш-1)</t>
  </si>
  <si>
    <t xml:space="preserve">Л-Г-3 </t>
  </si>
  <si>
    <t xml:space="preserve">Л-Г-1 </t>
  </si>
  <si>
    <t>Л-Г-2</t>
  </si>
  <si>
    <t xml:space="preserve">Л-Г-4 </t>
  </si>
  <si>
    <t>Л-А-3 (АТЗ-1,2)</t>
  </si>
  <si>
    <t>Л-А-4 (АТЗ-1,2)</t>
  </si>
  <si>
    <t>Л-М-1 (Мангышлак-1,2)</t>
  </si>
  <si>
    <t>Л-М-2 (Мангышлак-1,2)</t>
  </si>
  <si>
    <t>Л-К-1 (Куюлус-1,2)</t>
  </si>
  <si>
    <t>Л-К-2 (Куюлус-1,2)</t>
  </si>
  <si>
    <t>Л-Р-1 (Рудник-1)</t>
  </si>
  <si>
    <t>Л-Р-2 (Рудник-2)</t>
  </si>
  <si>
    <t>Л-Н-3</t>
  </si>
  <si>
    <t>Л-Н-1</t>
  </si>
  <si>
    <t>Л-Н-2</t>
  </si>
  <si>
    <t xml:space="preserve">Л-ПТВ-1 </t>
  </si>
  <si>
    <t xml:space="preserve">Л-ПТВ-2 </t>
  </si>
  <si>
    <t>Л-Северная-1</t>
  </si>
  <si>
    <t>Л-Северная-2</t>
  </si>
  <si>
    <t>Л-Ж-У-2</t>
  </si>
  <si>
    <t>Л-Ж-У-1</t>
  </si>
  <si>
    <t>Л-Жетыбай (Л-Ж-1)</t>
  </si>
  <si>
    <t>Л-Жетыбай (Л-Ж-2)</t>
  </si>
  <si>
    <t>Л-О-1 (ОРС-1,2)</t>
  </si>
  <si>
    <t>Л-О-2 (ОРС-1,2)</t>
  </si>
  <si>
    <t>Л-БКНС-2-2</t>
  </si>
  <si>
    <t>Л-БКНС-2-1</t>
  </si>
  <si>
    <t>Л-БКНС-3-2</t>
  </si>
  <si>
    <t>Л-БКНС-3-1</t>
  </si>
  <si>
    <t>Л-БКНС-5-1</t>
  </si>
  <si>
    <t>Л-БКНС-5-2</t>
  </si>
  <si>
    <t>Л-Карьерная -1</t>
  </si>
  <si>
    <t>Л-Карьерная -2</t>
  </si>
  <si>
    <t>Л-Асар-1</t>
  </si>
  <si>
    <t>Л-Асар-2</t>
  </si>
  <si>
    <t>Л-Тасболат-2</t>
  </si>
  <si>
    <t>Л-Тасболат-1</t>
  </si>
  <si>
    <t>Л-Куйбышево-2</t>
  </si>
  <si>
    <t>Л-Куйбышево-1</t>
  </si>
  <si>
    <t>Л-Шетпе-1</t>
  </si>
  <si>
    <t>Л-Шетпе-2</t>
  </si>
  <si>
    <t>Л-З-2</t>
  </si>
  <si>
    <t>Л-Ф-1</t>
  </si>
  <si>
    <t>Л-З-1</t>
  </si>
  <si>
    <t xml:space="preserve">Л-Ф-2 </t>
  </si>
  <si>
    <t>Л-Глинзавод-1</t>
  </si>
  <si>
    <t>Л-Глинзавод-2</t>
  </si>
  <si>
    <t>Л-Восточная-1</t>
  </si>
  <si>
    <t>Л-Восточная-2</t>
  </si>
  <si>
    <t>Л-Морская-1</t>
  </si>
  <si>
    <t>Л-Морская-2</t>
  </si>
  <si>
    <t>Л-2А-1</t>
  </si>
  <si>
    <t>Л-2А-2</t>
  </si>
  <si>
    <t>Л-Кендирли</t>
  </si>
  <si>
    <t>Л-Бейнеу-1</t>
  </si>
  <si>
    <t xml:space="preserve">Л-Беуйнеу-2 </t>
  </si>
  <si>
    <t>АСК-185</t>
  </si>
  <si>
    <t>АСК-120</t>
  </si>
  <si>
    <t>АСК-150</t>
  </si>
  <si>
    <t>Л-Б-1</t>
  </si>
  <si>
    <t>Л-Б-2</t>
  </si>
  <si>
    <t>В связи с тем, что на пропускную способность подстанций и ВЛ оказывает влияние множество факторов (включая режим работы электрических сетей, выданные ранее технические условия и т.д), окончательное решение о возможности подключения дополнительных мощностей принимается на основании проведенных расчетов режима работы электрической сети. Расчет выполняется по заявлению потребителя на выдачу технических условий, для подключения к электрическим сетям</t>
  </si>
  <si>
    <t>Pфакт, МВТ</t>
  </si>
  <si>
    <t>Л-КС-Узень-2</t>
  </si>
  <si>
    <t>косф=0,85</t>
  </si>
  <si>
    <t>Допустимая нагрузка, МВт</t>
  </si>
  <si>
    <t>ТРДН-16000/110/10-10кВ</t>
  </si>
  <si>
    <t>Р рез</t>
  </si>
  <si>
    <t>Южная</t>
  </si>
  <si>
    <t>КАЛАМКАС-1</t>
  </si>
  <si>
    <t>ТДТН-10000/110/10кВ</t>
  </si>
  <si>
    <t>АСКП-240</t>
  </si>
  <si>
    <t>АААС-Z240</t>
  </si>
  <si>
    <t>ТДН-160000/110/6кВ</t>
  </si>
  <si>
    <t>БЕКЕТ-АТА</t>
  </si>
  <si>
    <t>АТДЦТН-125000/220/110/35/10кВ</t>
  </si>
  <si>
    <t>DOTAR-150000/220/110/35/10кВ</t>
  </si>
  <si>
    <t>DOTR-25000/110</t>
  </si>
  <si>
    <t>Пропускная способность линий по состоянию на 21.06.2025 года</t>
  </si>
  <si>
    <t>Резерв мощности по состоянию 04.06.2026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</si>
</sst>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wrapText="1"/>
    </xf>
    <xf numFmtId="2" fontId="1" fillId="2" borderId="8" xfId="0" applyNumberFormat="1" applyFont="1" applyFill="1" applyBorder="1"/>
    <xf numFmtId="2" fontId="1" fillId="2" borderId="3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/>
    <xf numFmtId="1" fontId="3" fillId="2" borderId="2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7" xfId="0" applyFont="1" applyFill="1" applyBorder="1"/>
    <xf numFmtId="0" fontId="3" fillId="2" borderId="19" xfId="0" applyFont="1" applyFill="1" applyBorder="1" applyAlignment="1">
      <alignment horizontal="left" vertical="center"/>
    </xf>
    <xf numFmtId="2" fontId="3" fillId="4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/>
    <xf numFmtId="0" fontId="3" fillId="2" borderId="20" xfId="0" applyFont="1" applyFill="1" applyBorder="1"/>
    <xf numFmtId="0" fontId="3" fillId="2" borderId="20" xfId="0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164" fontId="3" fillId="2" borderId="24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view="pageBreakPreview" topLeftCell="B1" zoomScaleNormal="100" zoomScaleSheetLayoutView="100" workbookViewId="0">
      <selection activeCell="B5" sqref="B5:K5"/>
    </sheetView>
  </sheetViews>
  <sheetFormatPr defaultRowHeight="12.75" x14ac:dyDescent="0.2"/>
  <cols>
    <col min="1" max="1" width="5" style="6" customWidth="1"/>
    <col min="2" max="2" width="4.85546875" style="6" customWidth="1"/>
    <col min="3" max="3" width="23.140625" style="6" customWidth="1"/>
    <col min="4" max="4" width="18.7109375" style="6" customWidth="1"/>
    <col min="5" max="5" width="36.28515625" style="6" customWidth="1"/>
    <col min="6" max="6" width="13.42578125" style="6" customWidth="1"/>
    <col min="7" max="7" width="0.28515625" style="6" hidden="1" customWidth="1"/>
    <col min="8" max="8" width="11" style="6" customWidth="1"/>
    <col min="9" max="9" width="12.5703125" style="6" customWidth="1"/>
    <col min="10" max="10" width="14.85546875" style="6" hidden="1" customWidth="1"/>
    <col min="11" max="11" width="15.28515625" style="6" customWidth="1"/>
    <col min="12" max="12" width="29.5703125" style="6" customWidth="1"/>
  </cols>
  <sheetData>
    <row r="1" spans="1:12" x14ac:dyDescent="0.2">
      <c r="C1" s="87" t="s">
        <v>259</v>
      </c>
      <c r="D1" s="88"/>
      <c r="E1" s="88"/>
      <c r="F1" s="88"/>
      <c r="G1" s="88"/>
      <c r="H1" s="88"/>
      <c r="I1" s="88"/>
      <c r="J1" s="88"/>
      <c r="K1" s="88"/>
    </row>
    <row r="2" spans="1:12" ht="18.75" customHeight="1" thickBot="1" x14ac:dyDescent="0.25">
      <c r="B2" s="72"/>
      <c r="C2" s="89"/>
      <c r="D2" s="89"/>
      <c r="E2" s="89"/>
      <c r="F2" s="89"/>
      <c r="G2" s="89"/>
      <c r="H2" s="89"/>
      <c r="I2" s="89"/>
      <c r="J2" s="89"/>
      <c r="K2" s="89"/>
    </row>
    <row r="3" spans="1:12" ht="31.5" x14ac:dyDescent="0.25">
      <c r="B3" s="7" t="s">
        <v>120</v>
      </c>
      <c r="C3" s="8" t="s">
        <v>0</v>
      </c>
      <c r="D3" s="9" t="s">
        <v>62</v>
      </c>
      <c r="E3" s="10" t="s">
        <v>63</v>
      </c>
      <c r="F3" s="8" t="s">
        <v>60</v>
      </c>
      <c r="G3" s="11" t="s">
        <v>57</v>
      </c>
      <c r="H3" s="11" t="s">
        <v>57</v>
      </c>
      <c r="I3" s="11" t="s">
        <v>1</v>
      </c>
      <c r="J3" s="11" t="s">
        <v>61</v>
      </c>
      <c r="K3" s="17" t="s">
        <v>59</v>
      </c>
    </row>
    <row r="4" spans="1:12" ht="15.75" x14ac:dyDescent="0.25">
      <c r="B4" s="1" t="s">
        <v>2</v>
      </c>
      <c r="C4" s="12" t="s">
        <v>3</v>
      </c>
      <c r="D4" s="12" t="s">
        <v>64</v>
      </c>
      <c r="E4" s="2"/>
      <c r="F4" s="3" t="s">
        <v>58</v>
      </c>
      <c r="G4" s="12" t="s">
        <v>58</v>
      </c>
      <c r="H4" s="12" t="s">
        <v>58</v>
      </c>
      <c r="I4" s="16"/>
      <c r="J4" s="4" t="s">
        <v>58</v>
      </c>
      <c r="K4" s="18" t="s">
        <v>58</v>
      </c>
    </row>
    <row r="5" spans="1:12" ht="15.75" x14ac:dyDescent="0.2">
      <c r="B5" s="92" t="s">
        <v>112</v>
      </c>
      <c r="C5" s="93"/>
      <c r="D5" s="93"/>
      <c r="E5" s="93"/>
      <c r="F5" s="93"/>
      <c r="G5" s="93"/>
      <c r="H5" s="93"/>
      <c r="I5" s="93"/>
      <c r="J5" s="93"/>
      <c r="K5" s="94"/>
    </row>
    <row r="6" spans="1:12" s="5" customFormat="1" ht="15.75" x14ac:dyDescent="0.25">
      <c r="A6" s="6"/>
      <c r="B6" s="1">
        <v>1</v>
      </c>
      <c r="C6" s="21" t="s">
        <v>4</v>
      </c>
      <c r="D6" s="22">
        <v>2</v>
      </c>
      <c r="E6" s="21" t="s">
        <v>66</v>
      </c>
      <c r="F6" s="22">
        <v>212.5</v>
      </c>
      <c r="G6" s="49">
        <v>126</v>
      </c>
      <c r="H6" s="23">
        <v>135.72</v>
      </c>
      <c r="I6" s="24">
        <f t="shared" ref="I6:I22" si="0">H6/F6</f>
        <v>0.63868235294117648</v>
      </c>
      <c r="J6" s="12">
        <v>169</v>
      </c>
      <c r="K6" s="18">
        <f>F6-H6</f>
        <v>76.78</v>
      </c>
      <c r="L6" s="6"/>
    </row>
    <row r="7" spans="1:12" s="5" customFormat="1" ht="15.75" x14ac:dyDescent="0.25">
      <c r="A7" s="6"/>
      <c r="B7" s="1">
        <v>2</v>
      </c>
      <c r="C7" s="21" t="s">
        <v>5</v>
      </c>
      <c r="D7" s="22">
        <v>2</v>
      </c>
      <c r="E7" s="21" t="s">
        <v>65</v>
      </c>
      <c r="F7" s="22">
        <v>34</v>
      </c>
      <c r="G7" s="25">
        <v>25.07</v>
      </c>
      <c r="H7" s="25">
        <v>24.3</v>
      </c>
      <c r="I7" s="24">
        <f t="shared" si="0"/>
        <v>0.71470588235294119</v>
      </c>
      <c r="J7" s="13">
        <v>45</v>
      </c>
      <c r="K7" s="18">
        <f t="shared" ref="K7:K23" si="1">F7-H7</f>
        <v>9.6999999999999993</v>
      </c>
      <c r="L7" s="6"/>
    </row>
    <row r="8" spans="1:12" s="5" customFormat="1" ht="16.5" customHeight="1" x14ac:dyDescent="0.25">
      <c r="A8" s="6"/>
      <c r="B8" s="1">
        <v>3</v>
      </c>
      <c r="C8" s="21" t="s">
        <v>6</v>
      </c>
      <c r="D8" s="22">
        <v>2</v>
      </c>
      <c r="E8" s="21" t="s">
        <v>67</v>
      </c>
      <c r="F8" s="25">
        <v>21.3</v>
      </c>
      <c r="G8" s="23">
        <v>10.51</v>
      </c>
      <c r="H8" s="23">
        <v>21.1</v>
      </c>
      <c r="I8" s="24">
        <f t="shared" si="0"/>
        <v>0.99061032863849774</v>
      </c>
      <c r="J8" s="13">
        <v>35</v>
      </c>
      <c r="K8" s="18">
        <f t="shared" si="1"/>
        <v>0.19999999999999929</v>
      </c>
      <c r="L8" s="6"/>
    </row>
    <row r="9" spans="1:12" s="5" customFormat="1" ht="15.75" x14ac:dyDescent="0.25">
      <c r="A9" s="6"/>
      <c r="B9" s="1">
        <v>4</v>
      </c>
      <c r="C9" s="21" t="s">
        <v>8</v>
      </c>
      <c r="D9" s="22">
        <v>2</v>
      </c>
      <c r="E9" s="21" t="s">
        <v>67</v>
      </c>
      <c r="F9" s="25">
        <v>21.3</v>
      </c>
      <c r="G9" s="23">
        <v>9.86</v>
      </c>
      <c r="H9" s="23">
        <v>10.199999999999999</v>
      </c>
      <c r="I9" s="24">
        <f t="shared" si="0"/>
        <v>0.47887323943661969</v>
      </c>
      <c r="J9" s="13">
        <v>35</v>
      </c>
      <c r="K9" s="18">
        <f t="shared" si="1"/>
        <v>11.100000000000001</v>
      </c>
      <c r="L9" s="6"/>
    </row>
    <row r="10" spans="1:12" s="5" customFormat="1" ht="15.75" x14ac:dyDescent="0.25">
      <c r="A10" s="6"/>
      <c r="B10" s="1">
        <v>5</v>
      </c>
      <c r="C10" s="21" t="s">
        <v>7</v>
      </c>
      <c r="D10" s="22">
        <v>2</v>
      </c>
      <c r="E10" s="21" t="s">
        <v>89</v>
      </c>
      <c r="F10" s="25">
        <v>21.3</v>
      </c>
      <c r="G10" s="23">
        <v>9.0500000000000007</v>
      </c>
      <c r="H10" s="23">
        <v>11.8</v>
      </c>
      <c r="I10" s="24">
        <f t="shared" si="0"/>
        <v>0.5539906103286385</v>
      </c>
      <c r="J10" s="13">
        <v>41</v>
      </c>
      <c r="K10" s="18">
        <f t="shared" si="1"/>
        <v>9.5</v>
      </c>
      <c r="L10" s="6"/>
    </row>
    <row r="11" spans="1:12" s="5" customFormat="1" ht="15.75" x14ac:dyDescent="0.25">
      <c r="A11" s="6"/>
      <c r="B11" s="1">
        <v>6</v>
      </c>
      <c r="C11" s="21" t="s">
        <v>12</v>
      </c>
      <c r="D11" s="22">
        <v>2</v>
      </c>
      <c r="E11" s="21" t="s">
        <v>71</v>
      </c>
      <c r="F11" s="23">
        <v>13.6</v>
      </c>
      <c r="G11" s="23">
        <v>5.9207519999999993</v>
      </c>
      <c r="H11" s="23">
        <v>7</v>
      </c>
      <c r="I11" s="24">
        <f t="shared" si="0"/>
        <v>0.51470588235294124</v>
      </c>
      <c r="J11" s="12">
        <v>35</v>
      </c>
      <c r="K11" s="18">
        <f t="shared" si="1"/>
        <v>6.6</v>
      </c>
      <c r="L11" s="6"/>
    </row>
    <row r="12" spans="1:12" s="5" customFormat="1" ht="15.75" x14ac:dyDescent="0.25">
      <c r="A12" s="6"/>
      <c r="B12" s="1">
        <v>7</v>
      </c>
      <c r="C12" s="21" t="s">
        <v>15</v>
      </c>
      <c r="D12" s="22">
        <v>2</v>
      </c>
      <c r="E12" s="21" t="s">
        <v>110</v>
      </c>
      <c r="F12" s="23">
        <v>13.5</v>
      </c>
      <c r="G12" s="23">
        <v>6.85</v>
      </c>
      <c r="H12" s="23">
        <v>8.0500000000000007</v>
      </c>
      <c r="I12" s="24">
        <f t="shared" si="0"/>
        <v>0.59629629629629632</v>
      </c>
      <c r="J12" s="12">
        <v>15</v>
      </c>
      <c r="K12" s="18">
        <f t="shared" si="1"/>
        <v>5.4499999999999993</v>
      </c>
      <c r="L12" s="6"/>
    </row>
    <row r="13" spans="1:12" s="5" customFormat="1" ht="15.75" x14ac:dyDescent="0.25">
      <c r="A13" s="6"/>
      <c r="B13" s="1">
        <v>8</v>
      </c>
      <c r="C13" s="21" t="s">
        <v>16</v>
      </c>
      <c r="D13" s="22">
        <v>2</v>
      </c>
      <c r="E13" s="21" t="s">
        <v>110</v>
      </c>
      <c r="F13" s="23">
        <v>13.5</v>
      </c>
      <c r="G13" s="23">
        <v>7.59</v>
      </c>
      <c r="H13" s="23">
        <v>9.173</v>
      </c>
      <c r="I13" s="24">
        <f t="shared" si="0"/>
        <v>0.67948148148148146</v>
      </c>
      <c r="J13" s="12">
        <v>12.5</v>
      </c>
      <c r="K13" s="18">
        <f t="shared" si="1"/>
        <v>4.327</v>
      </c>
      <c r="L13" s="6"/>
    </row>
    <row r="14" spans="1:12" s="5" customFormat="1" ht="15.75" x14ac:dyDescent="0.25">
      <c r="A14" s="6"/>
      <c r="B14" s="1">
        <v>9</v>
      </c>
      <c r="C14" s="21" t="s">
        <v>9</v>
      </c>
      <c r="D14" s="22">
        <v>2</v>
      </c>
      <c r="E14" s="21" t="s">
        <v>253</v>
      </c>
      <c r="F14" s="23">
        <v>13.5</v>
      </c>
      <c r="G14" s="23">
        <v>6.39</v>
      </c>
      <c r="H14" s="23">
        <v>11.15</v>
      </c>
      <c r="I14" s="24">
        <f t="shared" si="0"/>
        <v>0.82592592592592595</v>
      </c>
      <c r="J14" s="12">
        <v>35</v>
      </c>
      <c r="K14" s="18">
        <f t="shared" si="1"/>
        <v>2.3499999999999996</v>
      </c>
      <c r="L14" s="6"/>
    </row>
    <row r="15" spans="1:12" s="5" customFormat="1" ht="15.75" x14ac:dyDescent="0.25">
      <c r="A15" s="6"/>
      <c r="B15" s="1">
        <v>10</v>
      </c>
      <c r="C15" s="21" t="s">
        <v>10</v>
      </c>
      <c r="D15" s="22">
        <v>2</v>
      </c>
      <c r="E15" s="21" t="s">
        <v>83</v>
      </c>
      <c r="F15" s="23">
        <v>8.5</v>
      </c>
      <c r="G15" s="23">
        <v>4.5599999999999996</v>
      </c>
      <c r="H15" s="23">
        <v>6.52</v>
      </c>
      <c r="I15" s="24">
        <f t="shared" si="0"/>
        <v>0.76705882352941168</v>
      </c>
      <c r="J15" s="12">
        <v>35</v>
      </c>
      <c r="K15" s="18">
        <f t="shared" si="1"/>
        <v>1.9800000000000004</v>
      </c>
      <c r="L15" s="6"/>
    </row>
    <row r="16" spans="1:12" s="5" customFormat="1" ht="15.75" x14ac:dyDescent="0.25">
      <c r="A16" s="6"/>
      <c r="B16" s="1">
        <v>11</v>
      </c>
      <c r="C16" s="21" t="s">
        <v>11</v>
      </c>
      <c r="D16" s="22">
        <v>2</v>
      </c>
      <c r="E16" s="21" t="s">
        <v>83</v>
      </c>
      <c r="F16" s="23">
        <v>8.5</v>
      </c>
      <c r="G16" s="23">
        <v>4.4400000000000004</v>
      </c>
      <c r="H16" s="23">
        <v>6.8739999999999997</v>
      </c>
      <c r="I16" s="24">
        <f t="shared" si="0"/>
        <v>0.80870588235294116</v>
      </c>
      <c r="J16" s="12">
        <v>35</v>
      </c>
      <c r="K16" s="18">
        <f t="shared" si="1"/>
        <v>1.6260000000000003</v>
      </c>
      <c r="L16" s="6"/>
    </row>
    <row r="17" spans="1:12" s="5" customFormat="1" ht="15.75" x14ac:dyDescent="0.25">
      <c r="A17" s="6"/>
      <c r="B17" s="1">
        <v>12</v>
      </c>
      <c r="C17" s="21" t="s">
        <v>13</v>
      </c>
      <c r="D17" s="22">
        <v>2</v>
      </c>
      <c r="E17" s="21" t="s">
        <v>71</v>
      </c>
      <c r="F17" s="23">
        <v>13.5</v>
      </c>
      <c r="G17" s="23">
        <v>1.9763519999999999</v>
      </c>
      <c r="H17" s="23">
        <v>4.2215999999999996</v>
      </c>
      <c r="I17" s="24">
        <f t="shared" si="0"/>
        <v>0.31271111111111111</v>
      </c>
      <c r="J17" s="12">
        <v>41</v>
      </c>
      <c r="K17" s="18">
        <f t="shared" si="1"/>
        <v>9.2784000000000013</v>
      </c>
      <c r="L17" s="6"/>
    </row>
    <row r="18" spans="1:12" s="5" customFormat="1" ht="15.75" x14ac:dyDescent="0.25">
      <c r="A18" s="6"/>
      <c r="B18" s="1">
        <v>13</v>
      </c>
      <c r="C18" s="21" t="s">
        <v>14</v>
      </c>
      <c r="D18" s="22">
        <v>1</v>
      </c>
      <c r="E18" s="21" t="s">
        <v>85</v>
      </c>
      <c r="F18" s="23">
        <v>5.3</v>
      </c>
      <c r="G18" s="23">
        <v>0.672624</v>
      </c>
      <c r="H18" s="23">
        <v>1.29</v>
      </c>
      <c r="I18" s="24">
        <f t="shared" si="0"/>
        <v>0.24339622641509434</v>
      </c>
      <c r="J18" s="12">
        <v>41</v>
      </c>
      <c r="K18" s="18">
        <f t="shared" si="1"/>
        <v>4.01</v>
      </c>
      <c r="L18" s="6"/>
    </row>
    <row r="19" spans="1:12" s="5" customFormat="1" ht="15.75" x14ac:dyDescent="0.25">
      <c r="A19" s="6"/>
      <c r="B19" s="1">
        <v>14</v>
      </c>
      <c r="C19" s="21" t="s">
        <v>17</v>
      </c>
      <c r="D19" s="22">
        <v>1</v>
      </c>
      <c r="E19" s="21" t="s">
        <v>86</v>
      </c>
      <c r="F19" s="23">
        <v>2.7</v>
      </c>
      <c r="G19" s="23">
        <v>0.672624</v>
      </c>
      <c r="H19" s="23">
        <v>1.6429</v>
      </c>
      <c r="I19" s="24">
        <f t="shared" si="0"/>
        <v>0.6084814814814814</v>
      </c>
      <c r="J19" s="12">
        <v>7</v>
      </c>
      <c r="K19" s="18">
        <f t="shared" si="1"/>
        <v>1.0571000000000002</v>
      </c>
      <c r="L19" s="6"/>
    </row>
    <row r="20" spans="1:12" s="5" customFormat="1" ht="15.75" x14ac:dyDescent="0.25">
      <c r="A20" s="6"/>
      <c r="B20" s="1">
        <v>15</v>
      </c>
      <c r="C20" s="21" t="s">
        <v>19</v>
      </c>
      <c r="D20" s="22">
        <v>1</v>
      </c>
      <c r="E20" s="21" t="s">
        <v>78</v>
      </c>
      <c r="F20" s="23">
        <v>0.8</v>
      </c>
      <c r="G20" s="23">
        <v>6.9199999999999998E-2</v>
      </c>
      <c r="H20" s="23">
        <v>0.05</v>
      </c>
      <c r="I20" s="24">
        <f t="shared" si="0"/>
        <v>6.25E-2</v>
      </c>
      <c r="J20" s="3">
        <v>5</v>
      </c>
      <c r="K20" s="18">
        <f t="shared" si="1"/>
        <v>0.75</v>
      </c>
      <c r="L20" s="6"/>
    </row>
    <row r="21" spans="1:12" s="5" customFormat="1" ht="15.75" x14ac:dyDescent="0.25">
      <c r="A21" s="6"/>
      <c r="B21" s="1">
        <v>16</v>
      </c>
      <c r="C21" s="21" t="s">
        <v>254</v>
      </c>
      <c r="D21" s="22">
        <v>1</v>
      </c>
      <c r="E21" s="21" t="s">
        <v>78</v>
      </c>
      <c r="F21" s="23">
        <v>0.8</v>
      </c>
      <c r="G21" s="23">
        <v>1.3840000000000002E-2</v>
      </c>
      <c r="H21" s="23">
        <v>0.05</v>
      </c>
      <c r="I21" s="24">
        <f t="shared" si="0"/>
        <v>6.25E-2</v>
      </c>
      <c r="J21" s="3">
        <v>5</v>
      </c>
      <c r="K21" s="18">
        <f t="shared" si="1"/>
        <v>0.75</v>
      </c>
      <c r="L21" s="6"/>
    </row>
    <row r="22" spans="1:12" s="5" customFormat="1" ht="15.75" x14ac:dyDescent="0.25">
      <c r="A22" s="6"/>
      <c r="B22" s="1">
        <v>17</v>
      </c>
      <c r="C22" s="21" t="s">
        <v>18</v>
      </c>
      <c r="D22" s="22">
        <v>1</v>
      </c>
      <c r="E22" s="21" t="s">
        <v>87</v>
      </c>
      <c r="F22" s="23">
        <v>0.8</v>
      </c>
      <c r="G22" s="23">
        <v>0.33215999999999996</v>
      </c>
      <c r="H22" s="23">
        <v>1.1629</v>
      </c>
      <c r="I22" s="24">
        <f t="shared" si="0"/>
        <v>1.4536249999999999</v>
      </c>
      <c r="J22" s="3">
        <v>5</v>
      </c>
      <c r="K22" s="18">
        <f t="shared" si="1"/>
        <v>-0.3629</v>
      </c>
      <c r="L22" s="6"/>
    </row>
    <row r="23" spans="1:12" s="5" customFormat="1" ht="16.5" thickBot="1" x14ac:dyDescent="0.3">
      <c r="A23" s="6"/>
      <c r="B23" s="19"/>
      <c r="C23" s="29"/>
      <c r="D23" s="30"/>
      <c r="E23" s="29"/>
      <c r="F23" s="31"/>
      <c r="G23" s="31"/>
      <c r="H23" s="31"/>
      <c r="I23" s="32"/>
      <c r="J23" s="34"/>
      <c r="K23" s="18">
        <f t="shared" si="1"/>
        <v>0</v>
      </c>
      <c r="L23" s="6"/>
    </row>
    <row r="24" spans="1:12" s="5" customFormat="1" ht="16.5" thickBot="1" x14ac:dyDescent="0.25">
      <c r="A24" s="6"/>
      <c r="B24" s="91" t="s">
        <v>113</v>
      </c>
      <c r="C24" s="91"/>
      <c r="D24" s="91"/>
      <c r="E24" s="91"/>
      <c r="F24" s="91"/>
      <c r="G24" s="91"/>
      <c r="H24" s="91"/>
      <c r="I24" s="91"/>
      <c r="J24" s="91"/>
      <c r="K24" s="91"/>
      <c r="L24" s="6"/>
    </row>
    <row r="25" spans="1:12" s="5" customFormat="1" ht="16.5" thickBot="1" x14ac:dyDescent="0.3">
      <c r="A25" s="6"/>
      <c r="B25" s="96">
        <v>1</v>
      </c>
      <c r="C25" s="98" t="s">
        <v>42</v>
      </c>
      <c r="D25" s="36">
        <v>2</v>
      </c>
      <c r="E25" s="41" t="s">
        <v>255</v>
      </c>
      <c r="F25" s="37">
        <v>106.2</v>
      </c>
      <c r="G25" s="36" t="s">
        <v>91</v>
      </c>
      <c r="H25" s="36">
        <v>38.54</v>
      </c>
      <c r="I25" s="24">
        <f t="shared" ref="I25:I33" si="2">H25/F25</f>
        <v>0.36290018832391713</v>
      </c>
      <c r="J25" s="8">
        <v>101</v>
      </c>
      <c r="K25" s="18">
        <f>F25-H25</f>
        <v>67.66</v>
      </c>
      <c r="L25" s="6"/>
    </row>
    <row r="26" spans="1:12" s="5" customFormat="1" ht="15.75" x14ac:dyDescent="0.25">
      <c r="A26" s="6"/>
      <c r="B26" s="97"/>
      <c r="C26" s="99"/>
      <c r="D26" s="81">
        <v>1</v>
      </c>
      <c r="E26" s="41" t="s">
        <v>256</v>
      </c>
      <c r="F26" s="84">
        <v>127.5</v>
      </c>
      <c r="G26" s="81"/>
      <c r="H26" s="81">
        <v>39.51</v>
      </c>
      <c r="I26" s="24">
        <f t="shared" si="2"/>
        <v>0.30988235294117644</v>
      </c>
      <c r="J26" s="82"/>
      <c r="K26" s="18">
        <f t="shared" ref="K26:K34" si="3">F26-H26</f>
        <v>87.990000000000009</v>
      </c>
      <c r="L26" s="6"/>
    </row>
    <row r="27" spans="1:12" s="5" customFormat="1" ht="15.75" x14ac:dyDescent="0.25">
      <c r="A27" s="6"/>
      <c r="B27" s="33"/>
      <c r="C27" s="83"/>
      <c r="D27" s="81">
        <v>2</v>
      </c>
      <c r="E27" s="85" t="s">
        <v>257</v>
      </c>
      <c r="F27" s="86">
        <v>21.3</v>
      </c>
      <c r="G27" s="81"/>
      <c r="H27" s="81">
        <v>10.89</v>
      </c>
      <c r="I27" s="24">
        <f t="shared" si="2"/>
        <v>0.5112676056338028</v>
      </c>
      <c r="J27" s="82"/>
      <c r="K27" s="18">
        <f t="shared" si="3"/>
        <v>10.41</v>
      </c>
      <c r="L27" s="6"/>
    </row>
    <row r="28" spans="1:12" ht="15.75" x14ac:dyDescent="0.25">
      <c r="B28" s="1">
        <v>2</v>
      </c>
      <c r="C28" s="21" t="s">
        <v>43</v>
      </c>
      <c r="D28" s="22">
        <v>2</v>
      </c>
      <c r="E28" s="21" t="s">
        <v>67</v>
      </c>
      <c r="F28" s="26">
        <v>21.3</v>
      </c>
      <c r="G28" s="23">
        <v>6.79</v>
      </c>
      <c r="H28" s="23">
        <v>12</v>
      </c>
      <c r="I28" s="24">
        <f t="shared" si="2"/>
        <v>0.56338028169014087</v>
      </c>
      <c r="J28" s="3">
        <v>46</v>
      </c>
      <c r="K28" s="18">
        <f t="shared" si="3"/>
        <v>9.3000000000000007</v>
      </c>
    </row>
    <row r="29" spans="1:12" s="5" customFormat="1" ht="15.75" x14ac:dyDescent="0.25">
      <c r="A29" s="6"/>
      <c r="B29" s="1">
        <v>3</v>
      </c>
      <c r="C29" s="21" t="s">
        <v>45</v>
      </c>
      <c r="D29" s="22">
        <v>2</v>
      </c>
      <c r="E29" s="21" t="s">
        <v>67</v>
      </c>
      <c r="F29" s="26">
        <v>21.3</v>
      </c>
      <c r="G29" s="23">
        <v>9.6999999999999993</v>
      </c>
      <c r="H29" s="23">
        <v>12.6</v>
      </c>
      <c r="I29" s="24">
        <f t="shared" si="2"/>
        <v>0.59154929577464788</v>
      </c>
      <c r="J29" s="3">
        <v>41</v>
      </c>
      <c r="K29" s="18">
        <f t="shared" si="3"/>
        <v>8.7000000000000011</v>
      </c>
      <c r="L29" s="6"/>
    </row>
    <row r="30" spans="1:12" s="5" customFormat="1" ht="15.75" x14ac:dyDescent="0.25">
      <c r="A30" s="6"/>
      <c r="B30" s="1">
        <v>4</v>
      </c>
      <c r="C30" s="21" t="s">
        <v>249</v>
      </c>
      <c r="D30" s="22">
        <v>2</v>
      </c>
      <c r="E30" s="21" t="s">
        <v>67</v>
      </c>
      <c r="F30" s="26">
        <v>21.3</v>
      </c>
      <c r="G30" s="23">
        <v>12.61</v>
      </c>
      <c r="H30" s="23">
        <v>14.8</v>
      </c>
      <c r="I30" s="24">
        <f t="shared" si="2"/>
        <v>0.69483568075117375</v>
      </c>
      <c r="J30" s="3">
        <v>41</v>
      </c>
      <c r="K30" s="18">
        <f t="shared" si="3"/>
        <v>6.5</v>
      </c>
      <c r="L30" s="6"/>
    </row>
    <row r="31" spans="1:12" s="5" customFormat="1" ht="15.75" x14ac:dyDescent="0.25">
      <c r="A31" s="6"/>
      <c r="B31" s="1">
        <v>5</v>
      </c>
      <c r="C31" s="21" t="s">
        <v>46</v>
      </c>
      <c r="D31" s="22">
        <v>2</v>
      </c>
      <c r="E31" s="21" t="s">
        <v>71</v>
      </c>
      <c r="F31" s="23">
        <v>13.6</v>
      </c>
      <c r="G31" s="23">
        <v>3.1306080000000001</v>
      </c>
      <c r="H31" s="23">
        <v>4.63</v>
      </c>
      <c r="I31" s="24">
        <f t="shared" si="2"/>
        <v>0.34044117647058825</v>
      </c>
      <c r="J31" s="3">
        <v>41</v>
      </c>
      <c r="K31" s="18">
        <f t="shared" si="3"/>
        <v>8.9699999999999989</v>
      </c>
      <c r="L31" s="6"/>
    </row>
    <row r="32" spans="1:12" s="5" customFormat="1" ht="15.75" x14ac:dyDescent="0.25">
      <c r="A32" s="6"/>
      <c r="B32" s="1">
        <v>6</v>
      </c>
      <c r="C32" s="21" t="s">
        <v>44</v>
      </c>
      <c r="D32" s="22">
        <v>2</v>
      </c>
      <c r="E32" s="21" t="s">
        <v>88</v>
      </c>
      <c r="F32" s="23">
        <v>8.5</v>
      </c>
      <c r="G32" s="23">
        <v>2.0095680000000002</v>
      </c>
      <c r="H32" s="23">
        <v>2.92</v>
      </c>
      <c r="I32" s="24">
        <f t="shared" si="2"/>
        <v>0.34352941176470586</v>
      </c>
      <c r="J32" s="3">
        <v>41</v>
      </c>
      <c r="K32" s="18">
        <f t="shared" si="3"/>
        <v>5.58</v>
      </c>
      <c r="L32" s="6"/>
    </row>
    <row r="33" spans="1:12" s="5" customFormat="1" ht="15.75" x14ac:dyDescent="0.25">
      <c r="A33" s="6"/>
      <c r="B33" s="1">
        <v>7</v>
      </c>
      <c r="C33" s="21" t="s">
        <v>47</v>
      </c>
      <c r="D33" s="22">
        <v>2</v>
      </c>
      <c r="E33" s="21" t="s">
        <v>85</v>
      </c>
      <c r="F33" s="23">
        <v>5.3</v>
      </c>
      <c r="G33" s="23">
        <v>1.21</v>
      </c>
      <c r="H33" s="23">
        <v>2.04</v>
      </c>
      <c r="I33" s="24">
        <f t="shared" si="2"/>
        <v>0.38490566037735852</v>
      </c>
      <c r="J33" s="3">
        <v>41</v>
      </c>
      <c r="K33" s="18">
        <f t="shared" si="3"/>
        <v>3.26</v>
      </c>
      <c r="L33" s="6"/>
    </row>
    <row r="34" spans="1:12" s="5" customFormat="1" ht="16.5" thickBot="1" x14ac:dyDescent="0.3">
      <c r="A34" s="6"/>
      <c r="B34" s="19"/>
      <c r="C34" s="29"/>
      <c r="D34" s="30"/>
      <c r="E34" s="29"/>
      <c r="F34" s="31"/>
      <c r="G34" s="31"/>
      <c r="H34" s="31"/>
      <c r="I34" s="32"/>
      <c r="J34" s="34"/>
      <c r="K34" s="18">
        <f t="shared" si="3"/>
        <v>0</v>
      </c>
      <c r="L34" s="6"/>
    </row>
    <row r="35" spans="1:12" s="5" customFormat="1" ht="16.5" thickBot="1" x14ac:dyDescent="0.25">
      <c r="A35" s="6"/>
      <c r="B35" s="95" t="s">
        <v>114</v>
      </c>
      <c r="C35" s="95"/>
      <c r="D35" s="95"/>
      <c r="E35" s="95"/>
      <c r="F35" s="95"/>
      <c r="G35" s="95"/>
      <c r="H35" s="95"/>
      <c r="I35" s="95"/>
      <c r="J35" s="95"/>
      <c r="K35" s="95"/>
      <c r="L35" s="6"/>
    </row>
    <row r="36" spans="1:12" s="5" customFormat="1" ht="16.5" thickBot="1" x14ac:dyDescent="0.3">
      <c r="A36" s="6"/>
      <c r="B36" s="7">
        <v>1</v>
      </c>
      <c r="C36" s="45" t="s">
        <v>30</v>
      </c>
      <c r="D36" s="36">
        <v>2</v>
      </c>
      <c r="E36" s="35" t="s">
        <v>67</v>
      </c>
      <c r="F36" s="37">
        <v>21.3</v>
      </c>
      <c r="G36" s="38">
        <v>9.2200000000000006</v>
      </c>
      <c r="H36" s="38">
        <v>14.5343</v>
      </c>
      <c r="I36" s="39">
        <f>H36/F36</f>
        <v>0.68236150234741777</v>
      </c>
      <c r="J36" s="8">
        <v>47</v>
      </c>
      <c r="K36" s="18">
        <f>F36-H36</f>
        <v>6.7657000000000007</v>
      </c>
      <c r="L36" s="6"/>
    </row>
    <row r="37" spans="1:12" s="5" customFormat="1" ht="16.5" thickBot="1" x14ac:dyDescent="0.3">
      <c r="A37" s="6"/>
      <c r="B37" s="1">
        <v>2</v>
      </c>
      <c r="C37" s="46" t="s">
        <v>31</v>
      </c>
      <c r="D37" s="22">
        <v>2</v>
      </c>
      <c r="E37" s="27" t="s">
        <v>83</v>
      </c>
      <c r="F37" s="23">
        <v>8.5</v>
      </c>
      <c r="G37" s="23">
        <v>0.88022400000000001</v>
      </c>
      <c r="H37" s="23">
        <v>0.56999999999999995</v>
      </c>
      <c r="I37" s="39">
        <f>H37/F37</f>
        <v>6.7058823529411754E-2</v>
      </c>
      <c r="J37" s="3">
        <v>30</v>
      </c>
      <c r="K37" s="18">
        <f t="shared" ref="K37:K41" si="4">F37-H37</f>
        <v>7.93</v>
      </c>
      <c r="L37" s="6"/>
    </row>
    <row r="38" spans="1:12" s="5" customFormat="1" ht="16.5" thickBot="1" x14ac:dyDescent="0.3">
      <c r="A38" s="6"/>
      <c r="B38" s="1">
        <v>1.99</v>
      </c>
      <c r="C38" s="47" t="s">
        <v>33</v>
      </c>
      <c r="D38" s="22">
        <v>2</v>
      </c>
      <c r="E38" s="21" t="s">
        <v>85</v>
      </c>
      <c r="F38" s="23">
        <v>8.5</v>
      </c>
      <c r="G38" s="23">
        <v>2.2799999999999998</v>
      </c>
      <c r="H38" s="23">
        <v>4.7065999999999999</v>
      </c>
      <c r="I38" s="39">
        <f>H38/F38</f>
        <v>0.55371764705882354</v>
      </c>
      <c r="J38" s="13">
        <v>37</v>
      </c>
      <c r="K38" s="18">
        <f t="shared" si="4"/>
        <v>3.7934000000000001</v>
      </c>
      <c r="L38" s="6"/>
    </row>
    <row r="39" spans="1:12" s="5" customFormat="1" ht="16.5" thickBot="1" x14ac:dyDescent="0.3">
      <c r="A39" s="6"/>
      <c r="B39" s="1">
        <v>4</v>
      </c>
      <c r="C39" s="46" t="s">
        <v>32</v>
      </c>
      <c r="D39" s="22">
        <v>2</v>
      </c>
      <c r="E39" s="27" t="s">
        <v>84</v>
      </c>
      <c r="F39" s="23">
        <v>5.4</v>
      </c>
      <c r="G39" s="23">
        <v>0.13</v>
      </c>
      <c r="H39" s="23">
        <v>0.55000000000000004</v>
      </c>
      <c r="I39" s="39">
        <f>H39/F39</f>
        <v>0.10185185185185186</v>
      </c>
      <c r="J39" s="3">
        <v>11</v>
      </c>
      <c r="K39" s="18">
        <f t="shared" si="4"/>
        <v>4.8500000000000005</v>
      </c>
      <c r="L39" s="6"/>
    </row>
    <row r="40" spans="1:12" s="5" customFormat="1" ht="15.75" x14ac:dyDescent="0.25">
      <c r="A40" s="6"/>
      <c r="B40" s="1">
        <v>5</v>
      </c>
      <c r="C40" s="46" t="s">
        <v>90</v>
      </c>
      <c r="D40" s="22">
        <v>2</v>
      </c>
      <c r="E40" s="27" t="s">
        <v>73</v>
      </c>
      <c r="F40" s="23">
        <v>3.4</v>
      </c>
      <c r="G40" s="23">
        <v>0.36</v>
      </c>
      <c r="H40" s="23">
        <v>0.35</v>
      </c>
      <c r="I40" s="39">
        <f>H40/F40</f>
        <v>0.10294117647058823</v>
      </c>
      <c r="J40" s="3">
        <v>11</v>
      </c>
      <c r="K40" s="18">
        <f t="shared" si="4"/>
        <v>3.05</v>
      </c>
      <c r="L40" s="6"/>
    </row>
    <row r="41" spans="1:12" s="5" customFormat="1" ht="16.5" thickBot="1" x14ac:dyDescent="0.3">
      <c r="A41" s="6"/>
      <c r="B41" s="19"/>
      <c r="C41" s="48"/>
      <c r="D41" s="30"/>
      <c r="E41" s="40"/>
      <c r="F41" s="31"/>
      <c r="G41" s="31"/>
      <c r="H41" s="31"/>
      <c r="I41" s="32"/>
      <c r="J41" s="34"/>
      <c r="K41" s="18">
        <f t="shared" si="4"/>
        <v>0</v>
      </c>
      <c r="L41" s="6"/>
    </row>
    <row r="42" spans="1:12" s="5" customFormat="1" ht="16.5" thickBot="1" x14ac:dyDescent="0.25">
      <c r="A42" s="6"/>
      <c r="B42" s="91" t="s">
        <v>115</v>
      </c>
      <c r="C42" s="91"/>
      <c r="D42" s="91"/>
      <c r="E42" s="91"/>
      <c r="F42" s="91"/>
      <c r="G42" s="91"/>
      <c r="H42" s="91"/>
      <c r="I42" s="91"/>
      <c r="J42" s="91"/>
      <c r="K42" s="91"/>
      <c r="L42" s="6"/>
    </row>
    <row r="43" spans="1:12" s="5" customFormat="1" ht="16.5" thickBot="1" x14ac:dyDescent="0.3">
      <c r="A43" s="6"/>
      <c r="B43" s="7">
        <v>1</v>
      </c>
      <c r="C43" s="41" t="s">
        <v>20</v>
      </c>
      <c r="D43" s="36">
        <v>2</v>
      </c>
      <c r="E43" s="41" t="s">
        <v>65</v>
      </c>
      <c r="F43" s="42">
        <v>34</v>
      </c>
      <c r="G43" s="36">
        <v>30.57</v>
      </c>
      <c r="H43" s="38">
        <v>37.145000000000003</v>
      </c>
      <c r="I43" s="39">
        <f t="shared" ref="I43:I52" si="5">H43/F43</f>
        <v>1.0925</v>
      </c>
      <c r="J43" s="10">
        <v>60</v>
      </c>
      <c r="K43" s="18">
        <f>F43-H43</f>
        <v>-3.1450000000000031</v>
      </c>
      <c r="L43" s="6"/>
    </row>
    <row r="44" spans="1:12" s="5" customFormat="1" ht="16.5" thickBot="1" x14ac:dyDescent="0.3">
      <c r="A44" s="6"/>
      <c r="B44" s="1">
        <v>2</v>
      </c>
      <c r="C44" s="21" t="s">
        <v>29</v>
      </c>
      <c r="D44" s="22">
        <v>2</v>
      </c>
      <c r="E44" s="21" t="s">
        <v>94</v>
      </c>
      <c r="F44" s="42">
        <v>34</v>
      </c>
      <c r="G44" s="23">
        <v>1.82</v>
      </c>
      <c r="H44" s="38">
        <v>4.1729500000000002</v>
      </c>
      <c r="I44" s="39">
        <f t="shared" si="5"/>
        <v>0.12273382352941177</v>
      </c>
      <c r="J44" s="3">
        <v>47</v>
      </c>
      <c r="K44" s="18">
        <f t="shared" ref="K44:K52" si="6">F44-H44</f>
        <v>29.82705</v>
      </c>
      <c r="L44" s="6"/>
    </row>
    <row r="45" spans="1:12" s="5" customFormat="1" ht="16.5" thickBot="1" x14ac:dyDescent="0.3">
      <c r="A45" s="6"/>
      <c r="B45" s="1">
        <v>3</v>
      </c>
      <c r="C45" s="21" t="s">
        <v>21</v>
      </c>
      <c r="D45" s="22">
        <v>2</v>
      </c>
      <c r="E45" s="21" t="s">
        <v>92</v>
      </c>
      <c r="F45" s="23">
        <v>13.5</v>
      </c>
      <c r="G45" s="23">
        <v>4.87</v>
      </c>
      <c r="H45" s="38">
        <v>6.6719999999999997</v>
      </c>
      <c r="I45" s="39">
        <f t="shared" si="5"/>
        <v>0.49422222222222217</v>
      </c>
      <c r="J45" s="3">
        <v>35</v>
      </c>
      <c r="K45" s="18">
        <f t="shared" si="6"/>
        <v>6.8280000000000003</v>
      </c>
      <c r="L45" s="6"/>
    </row>
    <row r="46" spans="1:12" s="5" customFormat="1" ht="16.5" thickBot="1" x14ac:dyDescent="0.3">
      <c r="A46" s="6"/>
      <c r="B46" s="33">
        <v>4</v>
      </c>
      <c r="C46" s="21" t="s">
        <v>22</v>
      </c>
      <c r="D46" s="22">
        <v>2</v>
      </c>
      <c r="E46" s="21" t="s">
        <v>95</v>
      </c>
      <c r="F46" s="23">
        <v>8.5</v>
      </c>
      <c r="G46" s="23">
        <v>0.15</v>
      </c>
      <c r="H46" s="38">
        <v>6.38</v>
      </c>
      <c r="I46" s="39">
        <f t="shared" si="5"/>
        <v>0.75058823529411767</v>
      </c>
      <c r="J46" s="12">
        <v>15</v>
      </c>
      <c r="K46" s="18">
        <f t="shared" si="6"/>
        <v>2.12</v>
      </c>
      <c r="L46" s="6"/>
    </row>
    <row r="47" spans="1:12" s="5" customFormat="1" ht="16.5" thickBot="1" x14ac:dyDescent="0.3">
      <c r="A47" s="6"/>
      <c r="B47" s="1">
        <v>5</v>
      </c>
      <c r="C47" s="21" t="s">
        <v>23</v>
      </c>
      <c r="D47" s="22">
        <v>2</v>
      </c>
      <c r="E47" s="21" t="s">
        <v>95</v>
      </c>
      <c r="F47" s="23">
        <v>8.5</v>
      </c>
      <c r="G47" s="23">
        <v>1.75</v>
      </c>
      <c r="H47" s="38">
        <v>10.85</v>
      </c>
      <c r="I47" s="39">
        <f t="shared" si="5"/>
        <v>1.276470588235294</v>
      </c>
      <c r="J47" s="12">
        <v>15</v>
      </c>
      <c r="K47" s="18">
        <f t="shared" si="6"/>
        <v>-2.3499999999999996</v>
      </c>
      <c r="L47" s="6"/>
    </row>
    <row r="48" spans="1:12" s="5" customFormat="1" ht="16.5" thickBot="1" x14ac:dyDescent="0.3">
      <c r="A48" s="6"/>
      <c r="B48" s="1">
        <v>6</v>
      </c>
      <c r="C48" s="21" t="s">
        <v>24</v>
      </c>
      <c r="D48" s="22">
        <v>2</v>
      </c>
      <c r="E48" s="21" t="s">
        <v>79</v>
      </c>
      <c r="F48" s="23">
        <v>5.3</v>
      </c>
      <c r="G48" s="23">
        <v>1.5445440000000004</v>
      </c>
      <c r="H48" s="38">
        <v>4.7300000000000004</v>
      </c>
      <c r="I48" s="39">
        <f t="shared" si="5"/>
        <v>0.89245283018867938</v>
      </c>
      <c r="J48" s="12">
        <v>13</v>
      </c>
      <c r="K48" s="18">
        <f t="shared" si="6"/>
        <v>0.5699999999999994</v>
      </c>
      <c r="L48" s="6"/>
    </row>
    <row r="49" spans="1:12" s="5" customFormat="1" ht="16.5" thickBot="1" x14ac:dyDescent="0.3">
      <c r="A49" s="6"/>
      <c r="B49" s="33">
        <v>7</v>
      </c>
      <c r="C49" s="21" t="s">
        <v>25</v>
      </c>
      <c r="D49" s="22">
        <v>2</v>
      </c>
      <c r="E49" s="21" t="s">
        <v>96</v>
      </c>
      <c r="F49" s="23">
        <v>5.3</v>
      </c>
      <c r="G49" s="23">
        <v>2.9313120000000001</v>
      </c>
      <c r="H49" s="38">
        <v>4.22</v>
      </c>
      <c r="I49" s="39">
        <f t="shared" si="5"/>
        <v>0.79622641509433956</v>
      </c>
      <c r="J49" s="13">
        <v>13</v>
      </c>
      <c r="K49" s="18">
        <f t="shared" si="6"/>
        <v>1.08</v>
      </c>
      <c r="L49" s="6"/>
    </row>
    <row r="50" spans="1:12" s="5" customFormat="1" ht="16.5" thickBot="1" x14ac:dyDescent="0.3">
      <c r="A50" s="6"/>
      <c r="B50" s="1">
        <v>8</v>
      </c>
      <c r="C50" s="21" t="s">
        <v>26</v>
      </c>
      <c r="D50" s="22">
        <v>2</v>
      </c>
      <c r="E50" s="21" t="s">
        <v>80</v>
      </c>
      <c r="F50" s="23">
        <v>5.3</v>
      </c>
      <c r="G50" s="23">
        <v>1.2705120000000001</v>
      </c>
      <c r="H50" s="38">
        <v>0.35</v>
      </c>
      <c r="I50" s="39">
        <f t="shared" si="5"/>
        <v>6.6037735849056603E-2</v>
      </c>
      <c r="J50" s="3">
        <v>9</v>
      </c>
      <c r="K50" s="18">
        <f t="shared" si="6"/>
        <v>4.95</v>
      </c>
      <c r="L50" s="6"/>
    </row>
    <row r="51" spans="1:12" s="5" customFormat="1" ht="16.5" thickBot="1" x14ac:dyDescent="0.3">
      <c r="A51" s="6"/>
      <c r="B51" s="1">
        <v>9</v>
      </c>
      <c r="C51" s="21" t="s">
        <v>27</v>
      </c>
      <c r="D51" s="22">
        <v>2</v>
      </c>
      <c r="E51" s="21" t="s">
        <v>81</v>
      </c>
      <c r="F51" s="23">
        <v>3.4</v>
      </c>
      <c r="G51" s="23">
        <v>0.672624</v>
      </c>
      <c r="H51" s="38">
        <v>0.49</v>
      </c>
      <c r="I51" s="39">
        <f t="shared" si="5"/>
        <v>0.14411764705882352</v>
      </c>
      <c r="J51" s="3">
        <v>11</v>
      </c>
      <c r="K51" s="18">
        <f t="shared" si="6"/>
        <v>2.91</v>
      </c>
      <c r="L51" s="6"/>
    </row>
    <row r="52" spans="1:12" s="5" customFormat="1" ht="15.75" x14ac:dyDescent="0.25">
      <c r="A52" s="6"/>
      <c r="B52" s="33">
        <v>10</v>
      </c>
      <c r="C52" s="21" t="s">
        <v>28</v>
      </c>
      <c r="D52" s="22">
        <v>2</v>
      </c>
      <c r="E52" s="21" t="s">
        <v>82</v>
      </c>
      <c r="F52" s="23">
        <v>3.4</v>
      </c>
      <c r="G52" s="23">
        <v>2.64</v>
      </c>
      <c r="H52" s="38">
        <v>3.01</v>
      </c>
      <c r="I52" s="39">
        <f t="shared" si="5"/>
        <v>0.88529411764705879</v>
      </c>
      <c r="J52" s="3">
        <v>11</v>
      </c>
      <c r="K52" s="18">
        <f t="shared" si="6"/>
        <v>0.39000000000000012</v>
      </c>
      <c r="L52" s="6"/>
    </row>
    <row r="53" spans="1:12" s="5" customFormat="1" ht="16.5" thickBot="1" x14ac:dyDescent="0.3">
      <c r="A53" s="6"/>
      <c r="B53" s="43"/>
      <c r="C53" s="29"/>
      <c r="D53" s="30"/>
      <c r="E53" s="29"/>
      <c r="F53" s="31"/>
      <c r="G53" s="31"/>
      <c r="H53" s="31"/>
      <c r="I53" s="32"/>
      <c r="J53" s="34"/>
      <c r="K53" s="20"/>
      <c r="L53" s="6"/>
    </row>
    <row r="54" spans="1:12" s="5" customFormat="1" ht="16.5" thickBot="1" x14ac:dyDescent="0.25">
      <c r="A54" s="6"/>
      <c r="B54" s="91" t="s">
        <v>116</v>
      </c>
      <c r="C54" s="91"/>
      <c r="D54" s="91"/>
      <c r="E54" s="91"/>
      <c r="F54" s="91"/>
      <c r="G54" s="91"/>
      <c r="H54" s="91"/>
      <c r="I54" s="91"/>
      <c r="J54" s="91"/>
      <c r="K54" s="91"/>
      <c r="L54" s="6"/>
    </row>
    <row r="55" spans="1:12" s="5" customFormat="1" ht="16.5" thickBot="1" x14ac:dyDescent="0.3">
      <c r="A55" s="6"/>
      <c r="B55" s="7">
        <v>1</v>
      </c>
      <c r="C55" s="41" t="s">
        <v>48</v>
      </c>
      <c r="D55" s="36">
        <v>2</v>
      </c>
      <c r="E55" s="41" t="s">
        <v>75</v>
      </c>
      <c r="F55" s="38">
        <v>8.5</v>
      </c>
      <c r="G55" s="38">
        <v>4.8993599999999997</v>
      </c>
      <c r="H55" s="38">
        <v>5.2001999999999997</v>
      </c>
      <c r="I55" s="39">
        <f t="shared" ref="I55:I63" si="7">H55/F55</f>
        <v>0.61178823529411763</v>
      </c>
      <c r="J55" s="8">
        <v>12</v>
      </c>
      <c r="K55" s="18">
        <f>F55-H55</f>
        <v>3.2998000000000003</v>
      </c>
      <c r="L55" s="6"/>
    </row>
    <row r="56" spans="1:12" s="5" customFormat="1" ht="16.5" thickBot="1" x14ac:dyDescent="0.3">
      <c r="A56" s="6"/>
      <c r="B56" s="1">
        <v>2</v>
      </c>
      <c r="C56" s="21" t="s">
        <v>49</v>
      </c>
      <c r="D56" s="22">
        <v>1</v>
      </c>
      <c r="E56" s="21" t="s">
        <v>74</v>
      </c>
      <c r="F56" s="23">
        <v>1.3</v>
      </c>
      <c r="G56" s="23">
        <v>0.1384</v>
      </c>
      <c r="H56" s="23">
        <v>0.32240000000000002</v>
      </c>
      <c r="I56" s="39">
        <f t="shared" si="7"/>
        <v>0.248</v>
      </c>
      <c r="J56" s="3">
        <v>12</v>
      </c>
      <c r="K56" s="18">
        <f t="shared" ref="K56:K64" si="8">F56-H56</f>
        <v>0.97760000000000002</v>
      </c>
      <c r="L56" s="6"/>
    </row>
    <row r="57" spans="1:12" s="5" customFormat="1" ht="16.5" thickBot="1" x14ac:dyDescent="0.3">
      <c r="A57" s="6"/>
      <c r="B57" s="33">
        <v>3</v>
      </c>
      <c r="C57" s="21" t="s">
        <v>50</v>
      </c>
      <c r="D57" s="22">
        <v>2</v>
      </c>
      <c r="E57" s="21" t="s">
        <v>74</v>
      </c>
      <c r="F57" s="23">
        <v>1.3</v>
      </c>
      <c r="G57" s="23">
        <v>0.34599999999999997</v>
      </c>
      <c r="H57" s="23">
        <v>0.55589999999999995</v>
      </c>
      <c r="I57" s="39">
        <f t="shared" si="7"/>
        <v>0.42761538461538456</v>
      </c>
      <c r="J57" s="3">
        <v>8</v>
      </c>
      <c r="K57" s="18">
        <f t="shared" si="8"/>
        <v>0.74410000000000009</v>
      </c>
      <c r="L57" s="6"/>
    </row>
    <row r="58" spans="1:12" s="5" customFormat="1" ht="16.5" thickBot="1" x14ac:dyDescent="0.3">
      <c r="A58" s="6"/>
      <c r="B58" s="1">
        <v>4</v>
      </c>
      <c r="C58" s="21" t="s">
        <v>51</v>
      </c>
      <c r="D58" s="22">
        <v>2</v>
      </c>
      <c r="E58" s="21" t="s">
        <v>76</v>
      </c>
      <c r="F58" s="23">
        <v>2.1</v>
      </c>
      <c r="G58" s="23">
        <v>0.75</v>
      </c>
      <c r="H58" s="23">
        <v>1.02</v>
      </c>
      <c r="I58" s="39">
        <f t="shared" si="7"/>
        <v>0.48571428571428571</v>
      </c>
      <c r="J58" s="3">
        <v>8</v>
      </c>
      <c r="K58" s="18">
        <f t="shared" si="8"/>
        <v>1.08</v>
      </c>
      <c r="L58" s="6"/>
    </row>
    <row r="59" spans="1:12" s="5" customFormat="1" ht="16.5" thickBot="1" x14ac:dyDescent="0.3">
      <c r="A59" s="6"/>
      <c r="B59" s="33">
        <v>5</v>
      </c>
      <c r="C59" s="21" t="s">
        <v>52</v>
      </c>
      <c r="D59" s="22">
        <v>2</v>
      </c>
      <c r="E59" s="21" t="s">
        <v>74</v>
      </c>
      <c r="F59" s="23">
        <v>1.3</v>
      </c>
      <c r="G59" s="23">
        <v>0.35984000000000005</v>
      </c>
      <c r="H59" s="23">
        <v>0.38</v>
      </c>
      <c r="I59" s="39">
        <f t="shared" si="7"/>
        <v>0.29230769230769232</v>
      </c>
      <c r="J59" s="3">
        <v>8</v>
      </c>
      <c r="K59" s="18">
        <f t="shared" si="8"/>
        <v>0.92</v>
      </c>
      <c r="L59" s="6"/>
    </row>
    <row r="60" spans="1:12" s="5" customFormat="1" ht="16.5" thickBot="1" x14ac:dyDescent="0.3">
      <c r="A60" s="6"/>
      <c r="B60" s="1">
        <v>6</v>
      </c>
      <c r="C60" s="21" t="s">
        <v>53</v>
      </c>
      <c r="D60" s="22">
        <v>1</v>
      </c>
      <c r="E60" s="21" t="s">
        <v>77</v>
      </c>
      <c r="F60" s="23">
        <v>3.4</v>
      </c>
      <c r="G60" s="23">
        <v>0.53976000000000013</v>
      </c>
      <c r="H60" s="23">
        <v>0.57999999999999996</v>
      </c>
      <c r="I60" s="39">
        <f t="shared" si="7"/>
        <v>0.17058823529411765</v>
      </c>
      <c r="J60" s="3">
        <v>12</v>
      </c>
      <c r="K60" s="18">
        <f t="shared" si="8"/>
        <v>2.82</v>
      </c>
      <c r="L60" s="6"/>
    </row>
    <row r="61" spans="1:12" s="5" customFormat="1" ht="16.5" thickBot="1" x14ac:dyDescent="0.3">
      <c r="A61" s="6"/>
      <c r="B61" s="33">
        <v>7</v>
      </c>
      <c r="C61" s="21" t="s">
        <v>54</v>
      </c>
      <c r="D61" s="22">
        <v>1</v>
      </c>
      <c r="E61" s="21" t="s">
        <v>77</v>
      </c>
      <c r="F61" s="23">
        <v>2.1</v>
      </c>
      <c r="G61" s="23">
        <v>0.55359999999999998</v>
      </c>
      <c r="H61" s="23">
        <v>0.26</v>
      </c>
      <c r="I61" s="39">
        <f t="shared" si="7"/>
        <v>0.12380952380952381</v>
      </c>
      <c r="J61" s="3">
        <v>12</v>
      </c>
      <c r="K61" s="18">
        <f t="shared" si="8"/>
        <v>1.84</v>
      </c>
      <c r="L61" s="6"/>
    </row>
    <row r="62" spans="1:12" s="5" customFormat="1" ht="16.5" thickBot="1" x14ac:dyDescent="0.3">
      <c r="A62" s="6"/>
      <c r="B62" s="1">
        <v>8</v>
      </c>
      <c r="C62" s="21" t="s">
        <v>55</v>
      </c>
      <c r="D62" s="22">
        <v>1</v>
      </c>
      <c r="E62" s="21" t="s">
        <v>97</v>
      </c>
      <c r="F62" s="23">
        <v>3.4</v>
      </c>
      <c r="G62" s="23">
        <v>5.5360000000000006E-2</v>
      </c>
      <c r="H62" s="23">
        <v>0.82</v>
      </c>
      <c r="I62" s="39">
        <f t="shared" si="7"/>
        <v>0.2411764705882353</v>
      </c>
      <c r="J62" s="3">
        <v>8</v>
      </c>
      <c r="K62" s="18">
        <f t="shared" si="8"/>
        <v>2.58</v>
      </c>
      <c r="L62" s="6"/>
    </row>
    <row r="63" spans="1:12" s="5" customFormat="1" ht="15.75" x14ac:dyDescent="0.25">
      <c r="A63" s="6"/>
      <c r="B63" s="33">
        <v>9</v>
      </c>
      <c r="C63" s="21" t="s">
        <v>56</v>
      </c>
      <c r="D63" s="22">
        <v>1</v>
      </c>
      <c r="E63" s="21" t="s">
        <v>78</v>
      </c>
      <c r="F63" s="23">
        <v>0.8</v>
      </c>
      <c r="G63" s="23">
        <v>0.24912000000000001</v>
      </c>
      <c r="H63" s="23">
        <v>0.33500000000000002</v>
      </c>
      <c r="I63" s="39">
        <f t="shared" si="7"/>
        <v>0.41875000000000001</v>
      </c>
      <c r="J63" s="3">
        <v>12</v>
      </c>
      <c r="K63" s="18">
        <f t="shared" si="8"/>
        <v>0.46500000000000002</v>
      </c>
      <c r="L63" s="6"/>
    </row>
    <row r="64" spans="1:12" s="5" customFormat="1" ht="16.5" thickBot="1" x14ac:dyDescent="0.3">
      <c r="A64" s="6"/>
      <c r="B64" s="19"/>
      <c r="C64" s="29"/>
      <c r="D64" s="30"/>
      <c r="E64" s="29"/>
      <c r="F64" s="31"/>
      <c r="G64" s="31"/>
      <c r="H64" s="31"/>
      <c r="I64" s="32"/>
      <c r="J64" s="34"/>
      <c r="K64" s="18">
        <f t="shared" si="8"/>
        <v>0</v>
      </c>
      <c r="L64" s="6"/>
    </row>
    <row r="65" spans="1:12" s="5" customFormat="1" ht="16.5" thickBot="1" x14ac:dyDescent="0.25">
      <c r="A65" s="6"/>
      <c r="B65" s="91" t="s">
        <v>117</v>
      </c>
      <c r="C65" s="91"/>
      <c r="D65" s="91"/>
      <c r="E65" s="91"/>
      <c r="F65" s="91"/>
      <c r="G65" s="91"/>
      <c r="H65" s="91"/>
      <c r="I65" s="91"/>
      <c r="J65" s="91"/>
      <c r="K65" s="91"/>
      <c r="L65" s="6"/>
    </row>
    <row r="66" spans="1:12" s="5" customFormat="1" ht="16.5" thickBot="1" x14ac:dyDescent="0.3">
      <c r="A66" s="6"/>
      <c r="B66" s="7">
        <v>1</v>
      </c>
      <c r="C66" s="41" t="s">
        <v>40</v>
      </c>
      <c r="D66" s="36">
        <v>2</v>
      </c>
      <c r="E66" s="41" t="s">
        <v>246</v>
      </c>
      <c r="F66" s="37">
        <v>13.6</v>
      </c>
      <c r="G66" s="42">
        <v>1.52</v>
      </c>
      <c r="H66" s="42">
        <v>3.9</v>
      </c>
      <c r="I66" s="39">
        <f t="shared" ref="I66:I84" si="9">H66/F66</f>
        <v>0.28676470588235292</v>
      </c>
      <c r="J66" s="8">
        <v>42</v>
      </c>
      <c r="K66" s="18">
        <f>F66-H66</f>
        <v>9.6999999999999993</v>
      </c>
      <c r="L66" s="6"/>
    </row>
    <row r="67" spans="1:12" s="5" customFormat="1" ht="16.5" thickBot="1" x14ac:dyDescent="0.3">
      <c r="A67" s="6"/>
      <c r="B67" s="1">
        <v>2</v>
      </c>
      <c r="C67" s="21" t="s">
        <v>34</v>
      </c>
      <c r="D67" s="22">
        <v>2</v>
      </c>
      <c r="E67" s="21" t="s">
        <v>68</v>
      </c>
      <c r="F67" s="26">
        <v>21.3</v>
      </c>
      <c r="G67" s="26">
        <v>2.13</v>
      </c>
      <c r="H67" s="26">
        <v>3.5</v>
      </c>
      <c r="I67" s="39">
        <f t="shared" si="9"/>
        <v>0.16431924882629106</v>
      </c>
      <c r="J67" s="3">
        <v>47</v>
      </c>
      <c r="K67" s="18">
        <f t="shared" ref="K67:K84" si="10">F67-H67</f>
        <v>17.8</v>
      </c>
      <c r="L67" s="6"/>
    </row>
    <row r="68" spans="1:12" s="5" customFormat="1" ht="16.5" thickBot="1" x14ac:dyDescent="0.3">
      <c r="A68" s="6"/>
      <c r="B68" s="1">
        <v>3</v>
      </c>
      <c r="C68" s="21" t="s">
        <v>37</v>
      </c>
      <c r="D68" s="22">
        <v>2</v>
      </c>
      <c r="E68" s="21" t="s">
        <v>71</v>
      </c>
      <c r="F68" s="23">
        <v>13.6</v>
      </c>
      <c r="G68" s="23">
        <v>1.52</v>
      </c>
      <c r="H68" s="23">
        <v>2.94</v>
      </c>
      <c r="I68" s="39">
        <f t="shared" si="9"/>
        <v>0.2161764705882353</v>
      </c>
      <c r="J68" s="13">
        <v>439</v>
      </c>
      <c r="K68" s="18">
        <f t="shared" si="10"/>
        <v>10.66</v>
      </c>
      <c r="L68" s="6"/>
    </row>
    <row r="69" spans="1:12" s="5" customFormat="1" ht="16.5" thickBot="1" x14ac:dyDescent="0.3">
      <c r="A69" s="6"/>
      <c r="B69" s="1">
        <v>4</v>
      </c>
      <c r="C69" s="21" t="s">
        <v>35</v>
      </c>
      <c r="D69" s="22">
        <v>2</v>
      </c>
      <c r="E69" s="21" t="s">
        <v>69</v>
      </c>
      <c r="F69" s="23">
        <v>13.6</v>
      </c>
      <c r="G69" s="23">
        <v>1.06</v>
      </c>
      <c r="H69" s="23">
        <v>0</v>
      </c>
      <c r="I69" s="39">
        <f t="shared" si="9"/>
        <v>0</v>
      </c>
      <c r="J69" s="3">
        <v>42</v>
      </c>
      <c r="K69" s="18">
        <f t="shared" si="10"/>
        <v>13.6</v>
      </c>
      <c r="L69" s="6"/>
    </row>
    <row r="70" spans="1:12" s="5" customFormat="1" ht="16.5" thickBot="1" x14ac:dyDescent="0.3">
      <c r="A70" s="6"/>
      <c r="B70" s="1">
        <v>5</v>
      </c>
      <c r="C70" s="21" t="s">
        <v>36</v>
      </c>
      <c r="D70" s="22">
        <v>2</v>
      </c>
      <c r="E70" s="21" t="s">
        <v>93</v>
      </c>
      <c r="F70" s="23">
        <v>13.6</v>
      </c>
      <c r="G70" s="23">
        <v>2.2835999999999999</v>
      </c>
      <c r="H70" s="23">
        <v>8.75</v>
      </c>
      <c r="I70" s="39">
        <f t="shared" si="9"/>
        <v>0.64338235294117652</v>
      </c>
      <c r="J70" s="3">
        <v>42</v>
      </c>
      <c r="K70" s="18">
        <f t="shared" si="10"/>
        <v>4.8499999999999996</v>
      </c>
      <c r="L70" s="6"/>
    </row>
    <row r="71" spans="1:12" s="5" customFormat="1" ht="16.5" thickBot="1" x14ac:dyDescent="0.3">
      <c r="A71" s="6"/>
      <c r="B71" s="1">
        <v>6</v>
      </c>
      <c r="C71" s="21" t="s">
        <v>38</v>
      </c>
      <c r="D71" s="22">
        <v>2</v>
      </c>
      <c r="E71" s="21" t="s">
        <v>72</v>
      </c>
      <c r="F71" s="23">
        <v>8.5</v>
      </c>
      <c r="G71" s="23">
        <v>0.98264000000000007</v>
      </c>
      <c r="H71" s="23">
        <v>1.98</v>
      </c>
      <c r="I71" s="39">
        <f t="shared" si="9"/>
        <v>0.23294117647058823</v>
      </c>
      <c r="J71" s="3">
        <v>15</v>
      </c>
      <c r="K71" s="18">
        <f t="shared" si="10"/>
        <v>6.52</v>
      </c>
      <c r="L71" s="6"/>
    </row>
    <row r="72" spans="1:12" s="5" customFormat="1" ht="16.5" thickBot="1" x14ac:dyDescent="0.3">
      <c r="A72" s="6"/>
      <c r="B72" s="1">
        <v>7</v>
      </c>
      <c r="C72" s="21" t="s">
        <v>39</v>
      </c>
      <c r="D72" s="22">
        <v>2</v>
      </c>
      <c r="E72" s="21" t="s">
        <v>70</v>
      </c>
      <c r="F72" s="23">
        <v>5.4</v>
      </c>
      <c r="G72" s="23">
        <v>1.9652800000000001</v>
      </c>
      <c r="H72" s="23">
        <v>2.4700000000000002</v>
      </c>
      <c r="I72" s="39">
        <f t="shared" si="9"/>
        <v>0.45740740740740743</v>
      </c>
      <c r="J72" s="3">
        <v>42</v>
      </c>
      <c r="K72" s="18">
        <f t="shared" si="10"/>
        <v>2.93</v>
      </c>
      <c r="L72" s="6"/>
    </row>
    <row r="73" spans="1:12" s="5" customFormat="1" ht="16.5" thickBot="1" x14ac:dyDescent="0.3">
      <c r="A73" s="6"/>
      <c r="B73" s="7">
        <v>8</v>
      </c>
      <c r="C73" s="21" t="s">
        <v>118</v>
      </c>
      <c r="D73" s="22">
        <v>2</v>
      </c>
      <c r="E73" s="21" t="s">
        <v>119</v>
      </c>
      <c r="F73" s="23">
        <v>2.2000000000000002</v>
      </c>
      <c r="G73" s="23">
        <v>0.61</v>
      </c>
      <c r="H73" s="23">
        <v>0.95</v>
      </c>
      <c r="I73" s="39">
        <f t="shared" si="9"/>
        <v>0.43181818181818177</v>
      </c>
      <c r="J73" s="3"/>
      <c r="K73" s="18">
        <f t="shared" si="10"/>
        <v>1.2500000000000002</v>
      </c>
      <c r="L73" s="6"/>
    </row>
    <row r="74" spans="1:12" s="5" customFormat="1" ht="16.5" thickBot="1" x14ac:dyDescent="0.3">
      <c r="A74" s="6"/>
      <c r="B74" s="1">
        <v>9</v>
      </c>
      <c r="C74" s="21" t="s">
        <v>41</v>
      </c>
      <c r="D74" s="22">
        <v>2</v>
      </c>
      <c r="E74" s="21" t="s">
        <v>73</v>
      </c>
      <c r="F74" s="23">
        <v>3.4</v>
      </c>
      <c r="G74" s="23">
        <v>0.74</v>
      </c>
      <c r="H74" s="23">
        <v>2.06</v>
      </c>
      <c r="I74" s="39">
        <f t="shared" si="9"/>
        <v>0.60588235294117654</v>
      </c>
      <c r="J74" s="3">
        <v>11</v>
      </c>
      <c r="K74" s="18">
        <f t="shared" si="10"/>
        <v>1.3399999999999999</v>
      </c>
      <c r="L74" s="6"/>
    </row>
    <row r="75" spans="1:12" s="5" customFormat="1" ht="64.5" thickBot="1" x14ac:dyDescent="0.3">
      <c r="A75" s="6"/>
      <c r="B75" s="1">
        <v>10</v>
      </c>
      <c r="C75" s="27" t="s">
        <v>98</v>
      </c>
      <c r="D75" s="22">
        <v>2</v>
      </c>
      <c r="E75" s="27" t="s">
        <v>99</v>
      </c>
      <c r="F75" s="23">
        <v>21.3</v>
      </c>
      <c r="G75" s="23">
        <v>11.48</v>
      </c>
      <c r="H75" s="23">
        <v>10.199999999999999</v>
      </c>
      <c r="I75" s="39">
        <f t="shared" si="9"/>
        <v>0.47887323943661969</v>
      </c>
      <c r="J75" s="14"/>
      <c r="K75" s="18">
        <f t="shared" si="10"/>
        <v>11.100000000000001</v>
      </c>
      <c r="L75" s="44" t="s">
        <v>111</v>
      </c>
    </row>
    <row r="76" spans="1:12" ht="16.5" thickBot="1" x14ac:dyDescent="0.3">
      <c r="B76" s="1">
        <v>11</v>
      </c>
      <c r="C76" s="21" t="s">
        <v>100</v>
      </c>
      <c r="D76" s="22">
        <v>3</v>
      </c>
      <c r="E76" s="21" t="s">
        <v>99</v>
      </c>
      <c r="F76" s="23">
        <v>34.9</v>
      </c>
      <c r="G76" s="23">
        <v>9.89</v>
      </c>
      <c r="H76" s="23">
        <v>25.16</v>
      </c>
      <c r="I76" s="39">
        <f t="shared" si="9"/>
        <v>0.72091690544412612</v>
      </c>
      <c r="J76" s="2"/>
      <c r="K76" s="18">
        <f t="shared" si="10"/>
        <v>9.7399999999999984</v>
      </c>
      <c r="L76" s="15"/>
    </row>
    <row r="77" spans="1:12" ht="16.5" thickBot="1" x14ac:dyDescent="0.3">
      <c r="B77" s="1">
        <v>12</v>
      </c>
      <c r="C77" s="21" t="s">
        <v>102</v>
      </c>
      <c r="D77" s="22">
        <v>2</v>
      </c>
      <c r="E77" s="21" t="s">
        <v>103</v>
      </c>
      <c r="F77" s="23">
        <v>21.3</v>
      </c>
      <c r="G77" s="23">
        <v>19.7</v>
      </c>
      <c r="H77" s="23">
        <v>19.73</v>
      </c>
      <c r="I77" s="39">
        <f t="shared" si="9"/>
        <v>0.9262910798122066</v>
      </c>
      <c r="J77" s="2"/>
      <c r="K77" s="18">
        <f t="shared" si="10"/>
        <v>1.5700000000000003</v>
      </c>
    </row>
    <row r="78" spans="1:12" s="5" customFormat="1" ht="16.5" thickBot="1" x14ac:dyDescent="0.3">
      <c r="A78" s="6"/>
      <c r="B78" s="1">
        <v>13</v>
      </c>
      <c r="C78" s="21" t="s">
        <v>104</v>
      </c>
      <c r="D78" s="22">
        <v>2</v>
      </c>
      <c r="E78" s="21" t="s">
        <v>99</v>
      </c>
      <c r="F78" s="23">
        <v>21.3</v>
      </c>
      <c r="G78" s="23">
        <v>5.99</v>
      </c>
      <c r="H78" s="23">
        <v>20.75</v>
      </c>
      <c r="I78" s="39">
        <f t="shared" si="9"/>
        <v>0.9741784037558685</v>
      </c>
      <c r="J78" s="2"/>
      <c r="K78" s="18">
        <f t="shared" si="10"/>
        <v>0.55000000000000071</v>
      </c>
      <c r="L78" s="6"/>
    </row>
    <row r="79" spans="1:12" ht="16.5" thickBot="1" x14ac:dyDescent="0.3">
      <c r="B79" s="1">
        <v>14</v>
      </c>
      <c r="C79" s="21" t="s">
        <v>105</v>
      </c>
      <c r="D79" s="22">
        <v>2</v>
      </c>
      <c r="E79" s="21" t="s">
        <v>250</v>
      </c>
      <c r="F79" s="23">
        <v>8.5</v>
      </c>
      <c r="G79" s="23">
        <v>4.5599999999999996</v>
      </c>
      <c r="H79" s="23">
        <v>1.43</v>
      </c>
      <c r="I79" s="39">
        <f t="shared" si="9"/>
        <v>0.16823529411764704</v>
      </c>
      <c r="J79" s="2"/>
      <c r="K79" s="18">
        <f t="shared" si="10"/>
        <v>7.07</v>
      </c>
    </row>
    <row r="80" spans="1:12" ht="16.5" thickBot="1" x14ac:dyDescent="0.3">
      <c r="B80" s="7">
        <v>15</v>
      </c>
      <c r="C80" s="21" t="s">
        <v>106</v>
      </c>
      <c r="D80" s="22">
        <v>2</v>
      </c>
      <c r="E80" s="21" t="s">
        <v>107</v>
      </c>
      <c r="F80" s="23">
        <v>12.7</v>
      </c>
      <c r="G80" s="23">
        <v>1.86</v>
      </c>
      <c r="H80" s="23">
        <v>2.54</v>
      </c>
      <c r="I80" s="39">
        <f t="shared" si="9"/>
        <v>0.2</v>
      </c>
      <c r="J80" s="2"/>
      <c r="K80" s="18">
        <f t="shared" si="10"/>
        <v>10.16</v>
      </c>
    </row>
    <row r="81" spans="1:12" ht="16.5" thickBot="1" x14ac:dyDescent="0.3">
      <c r="B81" s="1">
        <v>16</v>
      </c>
      <c r="C81" s="28">
        <v>4</v>
      </c>
      <c r="D81" s="22">
        <v>2</v>
      </c>
      <c r="E81" s="21" t="s">
        <v>79</v>
      </c>
      <c r="F81" s="23">
        <v>5.3</v>
      </c>
      <c r="G81" s="23">
        <v>0.32</v>
      </c>
      <c r="H81" s="23">
        <v>1.19</v>
      </c>
      <c r="I81" s="39">
        <f t="shared" si="9"/>
        <v>0.22452830188679246</v>
      </c>
      <c r="J81" s="2"/>
      <c r="K81" s="18">
        <f t="shared" si="10"/>
        <v>4.1099999999999994</v>
      </c>
    </row>
    <row r="82" spans="1:12" ht="16.5" thickBot="1" x14ac:dyDescent="0.3">
      <c r="B82" s="1">
        <v>17</v>
      </c>
      <c r="C82" s="21" t="s">
        <v>108</v>
      </c>
      <c r="D82" s="22">
        <v>2</v>
      </c>
      <c r="E82" s="21" t="s">
        <v>121</v>
      </c>
      <c r="F82" s="23">
        <v>13.6</v>
      </c>
      <c r="G82" s="23">
        <v>8.08</v>
      </c>
      <c r="H82" s="23">
        <v>23</v>
      </c>
      <c r="I82" s="39">
        <f t="shared" si="9"/>
        <v>1.6911764705882353</v>
      </c>
      <c r="J82" s="2"/>
      <c r="K82" s="18">
        <f t="shared" si="10"/>
        <v>-9.4</v>
      </c>
    </row>
    <row r="83" spans="1:12" s="5" customFormat="1" ht="15.75" x14ac:dyDescent="0.25">
      <c r="A83" s="6"/>
      <c r="B83" s="1">
        <v>18</v>
      </c>
      <c r="C83" s="73" t="s">
        <v>109</v>
      </c>
      <c r="D83" s="74">
        <v>2</v>
      </c>
      <c r="E83" s="73" t="s">
        <v>101</v>
      </c>
      <c r="F83" s="75">
        <v>13.6</v>
      </c>
      <c r="G83" s="75">
        <v>0.15</v>
      </c>
      <c r="H83" s="75">
        <v>3.48</v>
      </c>
      <c r="I83" s="76">
        <f t="shared" si="9"/>
        <v>0.25588235294117645</v>
      </c>
      <c r="J83" s="77"/>
      <c r="K83" s="18">
        <f t="shared" si="10"/>
        <v>10.119999999999999</v>
      </c>
      <c r="L83" s="6"/>
    </row>
    <row r="84" spans="1:12" ht="15.75" x14ac:dyDescent="0.25">
      <c r="B84" s="33">
        <v>19</v>
      </c>
      <c r="C84" s="21" t="s">
        <v>248</v>
      </c>
      <c r="D84" s="22">
        <v>2</v>
      </c>
      <c r="E84" s="21" t="s">
        <v>99</v>
      </c>
      <c r="F84" s="23">
        <v>21.3</v>
      </c>
      <c r="G84" s="78"/>
      <c r="H84" s="23">
        <v>1.69</v>
      </c>
      <c r="I84" s="24">
        <f t="shared" si="9"/>
        <v>7.9342723004694832E-2</v>
      </c>
      <c r="J84" s="78"/>
      <c r="K84" s="18">
        <f t="shared" si="10"/>
        <v>19.61</v>
      </c>
      <c r="L84" s="71"/>
    </row>
    <row r="85" spans="1:12" ht="62.25" customHeight="1" x14ac:dyDescent="0.2">
      <c r="B85" s="90" t="s">
        <v>241</v>
      </c>
      <c r="C85" s="90"/>
      <c r="D85" s="90"/>
      <c r="E85" s="90"/>
      <c r="F85" s="90"/>
      <c r="G85" s="90"/>
      <c r="H85" s="90"/>
      <c r="I85" s="90"/>
      <c r="J85" s="90"/>
      <c r="K85" s="90"/>
      <c r="L85" s="71"/>
    </row>
    <row r="86" spans="1:12" x14ac:dyDescent="0.2">
      <c r="L86" s="71"/>
    </row>
    <row r="89" spans="1:12" ht="64.5" customHeight="1" x14ac:dyDescent="0.2"/>
  </sheetData>
  <mergeCells count="10">
    <mergeCell ref="C1:K2"/>
    <mergeCell ref="B85:K85"/>
    <mergeCell ref="B65:K65"/>
    <mergeCell ref="B5:K5"/>
    <mergeCell ref="B24:K24"/>
    <mergeCell ref="B35:K35"/>
    <mergeCell ref="B42:K42"/>
    <mergeCell ref="B54:K54"/>
    <mergeCell ref="B25:B26"/>
    <mergeCell ref="C25:C26"/>
  </mergeCells>
  <pageMargins left="0.31496062992125984" right="0.19685039370078741" top="0.19685039370078741" bottom="0.35433070866141736" header="0.31496062992125984" footer="0.31496062992125984"/>
  <pageSetup paperSize="9" fitToHeight="0" orientation="landscape" r:id="rId1"/>
  <rowBreaks count="1" manualBreakCount="1">
    <brk id="5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2"/>
  <sheetViews>
    <sheetView topLeftCell="B1" zoomScaleNormal="100" workbookViewId="0">
      <selection activeCell="N18" sqref="N18"/>
    </sheetView>
  </sheetViews>
  <sheetFormatPr defaultRowHeight="12.75" x14ac:dyDescent="0.2"/>
  <cols>
    <col min="2" max="2" width="5.85546875" style="52" customWidth="1"/>
    <col min="3" max="3" width="25" bestFit="1" customWidth="1"/>
    <col min="4" max="4" width="13.28515625" bestFit="1" customWidth="1"/>
    <col min="5" max="5" width="17.5703125" style="54" bestFit="1" customWidth="1"/>
    <col min="6" max="6" width="14.7109375" customWidth="1"/>
    <col min="7" max="7" width="24.140625" style="52" bestFit="1" customWidth="1"/>
    <col min="8" max="8" width="14.140625" style="65" bestFit="1" customWidth="1"/>
    <col min="9" max="9" width="14.5703125" customWidth="1"/>
    <col min="10" max="10" width="9.140625" style="52"/>
  </cols>
  <sheetData>
    <row r="1" spans="2:15" x14ac:dyDescent="0.2">
      <c r="C1" s="101" t="s">
        <v>258</v>
      </c>
      <c r="D1" s="102"/>
      <c r="E1" s="102"/>
      <c r="F1" s="102"/>
      <c r="G1" s="102"/>
      <c r="H1" s="102"/>
      <c r="I1" s="102"/>
      <c r="J1" s="102"/>
    </row>
    <row r="2" spans="2:15" x14ac:dyDescent="0.2">
      <c r="C2" s="103"/>
      <c r="D2" s="103"/>
      <c r="E2" s="103"/>
      <c r="F2" s="103"/>
      <c r="G2" s="103"/>
      <c r="H2" s="103"/>
      <c r="I2" s="103"/>
      <c r="J2" s="103"/>
    </row>
    <row r="3" spans="2:15" ht="31.5" x14ac:dyDescent="0.2">
      <c r="B3" s="67" t="s">
        <v>122</v>
      </c>
      <c r="C3" s="68" t="s">
        <v>123</v>
      </c>
      <c r="D3" s="68" t="s">
        <v>157</v>
      </c>
      <c r="E3" s="67" t="s">
        <v>156</v>
      </c>
      <c r="F3" s="68" t="s">
        <v>124</v>
      </c>
      <c r="G3" s="67" t="s">
        <v>245</v>
      </c>
      <c r="H3" s="67" t="s">
        <v>242</v>
      </c>
      <c r="I3" s="68" t="s">
        <v>1</v>
      </c>
      <c r="J3" s="67" t="s">
        <v>247</v>
      </c>
    </row>
    <row r="4" spans="2:15" ht="18.75" x14ac:dyDescent="0.3">
      <c r="B4" s="51">
        <v>1</v>
      </c>
      <c r="C4" s="50" t="s">
        <v>125</v>
      </c>
      <c r="D4" s="50" t="s">
        <v>126</v>
      </c>
      <c r="E4" s="53">
        <v>73.3</v>
      </c>
      <c r="F4" s="50" t="s">
        <v>251</v>
      </c>
      <c r="G4" s="79">
        <v>153</v>
      </c>
      <c r="H4" s="79">
        <v>74</v>
      </c>
      <c r="I4" s="24">
        <f>H4/G4</f>
        <v>0.48366013071895425</v>
      </c>
      <c r="J4" s="69">
        <f>G4-H4</f>
        <v>79</v>
      </c>
      <c r="L4">
        <f>1.73*230</f>
        <v>397.9</v>
      </c>
    </row>
    <row r="5" spans="2:15" ht="18.75" x14ac:dyDescent="0.3">
      <c r="B5" s="51">
        <v>2</v>
      </c>
      <c r="C5" s="50" t="s">
        <v>128</v>
      </c>
      <c r="D5" s="50" t="s">
        <v>126</v>
      </c>
      <c r="E5" s="53">
        <v>73.3</v>
      </c>
      <c r="F5" s="50" t="s">
        <v>251</v>
      </c>
      <c r="G5" s="79">
        <v>153</v>
      </c>
      <c r="H5" s="79">
        <v>74</v>
      </c>
      <c r="I5" s="24">
        <f t="shared" ref="I5:I68" si="0">H5/G5</f>
        <v>0.48366013071895425</v>
      </c>
      <c r="J5" s="69">
        <f t="shared" ref="J5:J35" si="1">G5-H5</f>
        <v>79</v>
      </c>
    </row>
    <row r="6" spans="2:15" ht="18.75" x14ac:dyDescent="0.3">
      <c r="B6" s="51">
        <v>3</v>
      </c>
      <c r="C6" s="50" t="s">
        <v>129</v>
      </c>
      <c r="D6" s="50" t="s">
        <v>126</v>
      </c>
      <c r="E6" s="53">
        <v>198.7</v>
      </c>
      <c r="F6" s="50" t="s">
        <v>251</v>
      </c>
      <c r="G6" s="79">
        <v>153</v>
      </c>
      <c r="H6" s="79">
        <v>35</v>
      </c>
      <c r="I6" s="24">
        <f t="shared" si="0"/>
        <v>0.22875816993464052</v>
      </c>
      <c r="J6" s="69">
        <f t="shared" si="1"/>
        <v>118</v>
      </c>
      <c r="M6" t="s">
        <v>244</v>
      </c>
    </row>
    <row r="7" spans="2:15" ht="18.75" x14ac:dyDescent="0.3">
      <c r="B7" s="51">
        <v>4</v>
      </c>
      <c r="C7" s="50" t="s">
        <v>130</v>
      </c>
      <c r="D7" s="50" t="s">
        <v>126</v>
      </c>
      <c r="E7" s="53">
        <v>198.7</v>
      </c>
      <c r="F7" s="50" t="s">
        <v>251</v>
      </c>
      <c r="G7" s="79">
        <v>153</v>
      </c>
      <c r="H7" s="79">
        <v>0</v>
      </c>
      <c r="I7" s="24">
        <f t="shared" si="0"/>
        <v>0</v>
      </c>
      <c r="J7" s="69">
        <f t="shared" si="1"/>
        <v>153</v>
      </c>
    </row>
    <row r="8" spans="2:15" ht="18.75" x14ac:dyDescent="0.3">
      <c r="B8" s="51">
        <v>5</v>
      </c>
      <c r="C8" s="50" t="s">
        <v>158</v>
      </c>
      <c r="D8" s="50" t="s">
        <v>126</v>
      </c>
      <c r="E8" s="53">
        <v>200.7</v>
      </c>
      <c r="F8" s="50" t="s">
        <v>252</v>
      </c>
      <c r="G8" s="80">
        <v>143</v>
      </c>
      <c r="H8" s="79">
        <v>35</v>
      </c>
      <c r="I8" s="24">
        <f t="shared" si="0"/>
        <v>0.24475524475524477</v>
      </c>
      <c r="J8" s="69">
        <f t="shared" si="1"/>
        <v>108</v>
      </c>
    </row>
    <row r="9" spans="2:15" ht="15.75" x14ac:dyDescent="0.25">
      <c r="B9" s="51">
        <v>6</v>
      </c>
      <c r="C9" s="57" t="s">
        <v>180</v>
      </c>
      <c r="D9" s="57" t="s">
        <v>131</v>
      </c>
      <c r="E9" s="58">
        <v>10.6</v>
      </c>
      <c r="F9" s="57" t="s">
        <v>236</v>
      </c>
      <c r="G9" s="58">
        <v>86</v>
      </c>
      <c r="H9" s="70">
        <v>11</v>
      </c>
      <c r="I9" s="24">
        <f t="shared" si="0"/>
        <v>0.12790697674418605</v>
      </c>
      <c r="J9" s="69">
        <f t="shared" si="1"/>
        <v>75</v>
      </c>
      <c r="L9">
        <f>1.73*115</f>
        <v>198.95</v>
      </c>
    </row>
    <row r="10" spans="2:15" ht="15.75" x14ac:dyDescent="0.25">
      <c r="B10" s="51">
        <v>7</v>
      </c>
      <c r="C10" s="57" t="s">
        <v>181</v>
      </c>
      <c r="D10" s="57" t="s">
        <v>131</v>
      </c>
      <c r="E10" s="58">
        <v>7.8</v>
      </c>
      <c r="F10" s="57" t="s">
        <v>132</v>
      </c>
      <c r="G10" s="58">
        <v>64</v>
      </c>
      <c r="H10" s="70">
        <v>11.8</v>
      </c>
      <c r="I10" s="24">
        <f t="shared" si="0"/>
        <v>0.18437500000000001</v>
      </c>
      <c r="J10" s="69">
        <f t="shared" si="1"/>
        <v>52.2</v>
      </c>
    </row>
    <row r="11" spans="2:15" ht="15.75" x14ac:dyDescent="0.25">
      <c r="B11" s="51">
        <v>8</v>
      </c>
      <c r="C11" s="57" t="s">
        <v>182</v>
      </c>
      <c r="D11" s="57" t="s">
        <v>131</v>
      </c>
      <c r="E11" s="58">
        <v>11.93</v>
      </c>
      <c r="F11" s="57" t="s">
        <v>236</v>
      </c>
      <c r="G11" s="58">
        <v>86</v>
      </c>
      <c r="H11" s="70">
        <v>24</v>
      </c>
      <c r="I11" s="24">
        <f t="shared" si="0"/>
        <v>0.27906976744186046</v>
      </c>
      <c r="J11" s="69">
        <f t="shared" si="1"/>
        <v>62</v>
      </c>
    </row>
    <row r="12" spans="2:15" ht="15.75" x14ac:dyDescent="0.25">
      <c r="B12" s="51">
        <v>9</v>
      </c>
      <c r="C12" s="57" t="s">
        <v>183</v>
      </c>
      <c r="D12" s="57" t="s">
        <v>131</v>
      </c>
      <c r="E12" s="58">
        <v>12.83</v>
      </c>
      <c r="F12" s="57" t="s">
        <v>236</v>
      </c>
      <c r="G12" s="58">
        <v>86</v>
      </c>
      <c r="H12" s="70">
        <v>12</v>
      </c>
      <c r="I12" s="24">
        <f t="shared" si="0"/>
        <v>0.13953488372093023</v>
      </c>
      <c r="J12" s="69">
        <f t="shared" si="1"/>
        <v>74</v>
      </c>
      <c r="O12" s="24"/>
    </row>
    <row r="13" spans="2:15" ht="15.75" x14ac:dyDescent="0.25">
      <c r="B13" s="51">
        <v>10</v>
      </c>
      <c r="C13" s="57" t="s">
        <v>234</v>
      </c>
      <c r="D13" s="57" t="s">
        <v>131</v>
      </c>
      <c r="E13" s="58">
        <v>178.9</v>
      </c>
      <c r="F13" s="57" t="s">
        <v>132</v>
      </c>
      <c r="G13" s="58">
        <v>64</v>
      </c>
      <c r="H13" s="70">
        <v>5.5</v>
      </c>
      <c r="I13" s="24">
        <f t="shared" si="0"/>
        <v>8.59375E-2</v>
      </c>
      <c r="J13" s="69">
        <f t="shared" si="1"/>
        <v>58.5</v>
      </c>
    </row>
    <row r="14" spans="2:15" ht="15.75" x14ac:dyDescent="0.25">
      <c r="B14" s="51">
        <v>11</v>
      </c>
      <c r="C14" s="57" t="s">
        <v>235</v>
      </c>
      <c r="D14" s="57" t="s">
        <v>131</v>
      </c>
      <c r="E14" s="58">
        <v>178.9</v>
      </c>
      <c r="F14" s="57" t="s">
        <v>132</v>
      </c>
      <c r="G14" s="58">
        <v>64</v>
      </c>
      <c r="H14" s="70">
        <v>5</v>
      </c>
      <c r="I14" s="24">
        <f t="shared" si="0"/>
        <v>7.8125E-2</v>
      </c>
      <c r="J14" s="69">
        <f t="shared" si="1"/>
        <v>59</v>
      </c>
    </row>
    <row r="15" spans="2:15" s="6" customFormat="1" ht="15.75" x14ac:dyDescent="0.25">
      <c r="B15" s="51">
        <v>12</v>
      </c>
      <c r="C15" s="57" t="s">
        <v>190</v>
      </c>
      <c r="D15" s="57" t="s">
        <v>131</v>
      </c>
      <c r="E15" s="58">
        <v>34.6</v>
      </c>
      <c r="F15" s="57" t="s">
        <v>132</v>
      </c>
      <c r="G15" s="58">
        <v>64</v>
      </c>
      <c r="H15" s="70">
        <v>7</v>
      </c>
      <c r="I15" s="24">
        <f t="shared" si="0"/>
        <v>0.109375</v>
      </c>
      <c r="J15" s="69">
        <f t="shared" si="1"/>
        <v>57</v>
      </c>
    </row>
    <row r="16" spans="2:15" s="6" customFormat="1" ht="15.75" x14ac:dyDescent="0.25">
      <c r="B16" s="51">
        <v>13</v>
      </c>
      <c r="C16" s="57" t="s">
        <v>191</v>
      </c>
      <c r="D16" s="57" t="s">
        <v>131</v>
      </c>
      <c r="E16" s="58">
        <v>34.6</v>
      </c>
      <c r="F16" s="57" t="s">
        <v>132</v>
      </c>
      <c r="G16" s="58">
        <v>64</v>
      </c>
      <c r="H16" s="70">
        <v>1</v>
      </c>
      <c r="I16" s="24">
        <f t="shared" si="0"/>
        <v>1.5625E-2</v>
      </c>
      <c r="J16" s="69">
        <f t="shared" si="1"/>
        <v>63</v>
      </c>
    </row>
    <row r="17" spans="2:14" s="6" customFormat="1" ht="15.75" x14ac:dyDescent="0.25">
      <c r="B17" s="51">
        <v>14</v>
      </c>
      <c r="C17" s="57" t="s">
        <v>184</v>
      </c>
      <c r="D17" s="57" t="s">
        <v>131</v>
      </c>
      <c r="E17" s="58">
        <v>4.2</v>
      </c>
      <c r="F17" s="57" t="s">
        <v>127</v>
      </c>
      <c r="G17" s="58">
        <v>103</v>
      </c>
      <c r="H17" s="70">
        <v>2</v>
      </c>
      <c r="I17" s="24">
        <f t="shared" si="0"/>
        <v>1.9417475728155338E-2</v>
      </c>
      <c r="J17" s="69">
        <f t="shared" si="1"/>
        <v>101</v>
      </c>
    </row>
    <row r="18" spans="2:14" s="6" customFormat="1" ht="15.75" x14ac:dyDescent="0.25">
      <c r="B18" s="51">
        <v>15</v>
      </c>
      <c r="C18" s="57" t="s">
        <v>185</v>
      </c>
      <c r="D18" s="57" t="s">
        <v>131</v>
      </c>
      <c r="E18" s="58">
        <v>4.2</v>
      </c>
      <c r="F18" s="57" t="s">
        <v>127</v>
      </c>
      <c r="G18" s="58">
        <v>103</v>
      </c>
      <c r="H18" s="70">
        <v>1</v>
      </c>
      <c r="I18" s="24">
        <f t="shared" si="0"/>
        <v>9.7087378640776691E-3</v>
      </c>
      <c r="J18" s="69">
        <f t="shared" si="1"/>
        <v>102</v>
      </c>
    </row>
    <row r="19" spans="2:14" s="6" customFormat="1" ht="15.75" x14ac:dyDescent="0.25">
      <c r="B19" s="51">
        <v>16</v>
      </c>
      <c r="C19" s="57" t="s">
        <v>222</v>
      </c>
      <c r="D19" s="57" t="s">
        <v>131</v>
      </c>
      <c r="E19" s="58">
        <v>10.8</v>
      </c>
      <c r="F19" s="57" t="s">
        <v>133</v>
      </c>
      <c r="G19" s="58">
        <v>86</v>
      </c>
      <c r="H19" s="70">
        <v>1</v>
      </c>
      <c r="I19" s="24">
        <f t="shared" si="0"/>
        <v>1.1627906976744186E-2</v>
      </c>
      <c r="J19" s="69">
        <f t="shared" si="1"/>
        <v>85</v>
      </c>
    </row>
    <row r="20" spans="2:14" s="6" customFormat="1" ht="15.75" x14ac:dyDescent="0.25">
      <c r="B20" s="51"/>
      <c r="C20" s="57" t="s">
        <v>221</v>
      </c>
      <c r="D20" s="57" t="s">
        <v>131</v>
      </c>
      <c r="E20" s="58">
        <v>4.9400000000000004</v>
      </c>
      <c r="F20" s="57" t="s">
        <v>133</v>
      </c>
      <c r="G20" s="58">
        <v>86</v>
      </c>
      <c r="H20" s="70">
        <v>0</v>
      </c>
      <c r="I20" s="24">
        <f t="shared" si="0"/>
        <v>0</v>
      </c>
      <c r="J20" s="69">
        <f t="shared" si="1"/>
        <v>86</v>
      </c>
    </row>
    <row r="21" spans="2:14" s="6" customFormat="1" ht="15.75" x14ac:dyDescent="0.25">
      <c r="B21" s="51">
        <v>17</v>
      </c>
      <c r="C21" s="57" t="s">
        <v>223</v>
      </c>
      <c r="D21" s="57" t="s">
        <v>131</v>
      </c>
      <c r="E21" s="58">
        <v>8.9</v>
      </c>
      <c r="F21" s="57" t="s">
        <v>133</v>
      </c>
      <c r="G21" s="58">
        <v>86</v>
      </c>
      <c r="H21" s="70">
        <v>12</v>
      </c>
      <c r="I21" s="24">
        <f t="shared" si="0"/>
        <v>0.13953488372093023</v>
      </c>
      <c r="J21" s="69">
        <f t="shared" si="1"/>
        <v>74</v>
      </c>
    </row>
    <row r="22" spans="2:14" s="6" customFormat="1" ht="15.75" x14ac:dyDescent="0.25">
      <c r="B22" s="51">
        <v>18</v>
      </c>
      <c r="C22" s="57" t="s">
        <v>224</v>
      </c>
      <c r="D22" s="57" t="s">
        <v>131</v>
      </c>
      <c r="E22" s="58">
        <v>3.57</v>
      </c>
      <c r="F22" s="57" t="s">
        <v>133</v>
      </c>
      <c r="G22" s="58">
        <v>86</v>
      </c>
      <c r="H22" s="70">
        <v>1</v>
      </c>
      <c r="I22" s="24">
        <f t="shared" si="0"/>
        <v>1.1627906976744186E-2</v>
      </c>
      <c r="J22" s="69">
        <f t="shared" si="1"/>
        <v>85</v>
      </c>
    </row>
    <row r="23" spans="2:14" s="6" customFormat="1" ht="15.75" x14ac:dyDescent="0.25">
      <c r="B23" s="51">
        <v>19</v>
      </c>
      <c r="C23" s="57" t="s">
        <v>186</v>
      </c>
      <c r="D23" s="57" t="s">
        <v>131</v>
      </c>
      <c r="E23" s="58">
        <v>27</v>
      </c>
      <c r="F23" s="57" t="s">
        <v>237</v>
      </c>
      <c r="G23" s="58">
        <v>64</v>
      </c>
      <c r="H23" s="70">
        <v>1.8</v>
      </c>
      <c r="I23" s="24">
        <f t="shared" si="0"/>
        <v>2.8125000000000001E-2</v>
      </c>
      <c r="J23" s="69">
        <f t="shared" si="1"/>
        <v>62.2</v>
      </c>
    </row>
    <row r="24" spans="2:14" s="6" customFormat="1" ht="15.75" x14ac:dyDescent="0.25">
      <c r="B24" s="51">
        <v>20</v>
      </c>
      <c r="C24" s="57" t="s">
        <v>187</v>
      </c>
      <c r="D24" s="57" t="s">
        <v>131</v>
      </c>
      <c r="E24" s="58">
        <v>27</v>
      </c>
      <c r="F24" s="57" t="s">
        <v>237</v>
      </c>
      <c r="G24" s="58">
        <v>64</v>
      </c>
      <c r="H24" s="70">
        <v>0</v>
      </c>
      <c r="I24" s="24">
        <f t="shared" si="0"/>
        <v>0</v>
      </c>
      <c r="J24" s="69">
        <f t="shared" si="1"/>
        <v>64</v>
      </c>
    </row>
    <row r="25" spans="2:14" s="6" customFormat="1" ht="15.75" x14ac:dyDescent="0.25">
      <c r="B25" s="51">
        <v>21</v>
      </c>
      <c r="C25" s="57" t="s">
        <v>188</v>
      </c>
      <c r="D25" s="57" t="s">
        <v>131</v>
      </c>
      <c r="E25" s="58">
        <v>42</v>
      </c>
      <c r="F25" s="57" t="s">
        <v>238</v>
      </c>
      <c r="G25" s="58">
        <v>75</v>
      </c>
      <c r="H25" s="70">
        <v>23</v>
      </c>
      <c r="I25" s="24">
        <f t="shared" si="0"/>
        <v>0.30666666666666664</v>
      </c>
      <c r="J25" s="69">
        <f t="shared" si="1"/>
        <v>52</v>
      </c>
    </row>
    <row r="26" spans="2:14" s="6" customFormat="1" ht="15.75" x14ac:dyDescent="0.25">
      <c r="B26" s="51">
        <v>22</v>
      </c>
      <c r="C26" s="57" t="s">
        <v>189</v>
      </c>
      <c r="D26" s="57" t="s">
        <v>131</v>
      </c>
      <c r="E26" s="58">
        <v>42</v>
      </c>
      <c r="F26" s="57" t="s">
        <v>238</v>
      </c>
      <c r="G26" s="58">
        <v>75</v>
      </c>
      <c r="H26" s="70">
        <v>3</v>
      </c>
      <c r="I26" s="24">
        <f t="shared" si="0"/>
        <v>0.04</v>
      </c>
      <c r="J26" s="69">
        <f t="shared" si="1"/>
        <v>72</v>
      </c>
    </row>
    <row r="27" spans="2:14" s="6" customFormat="1" ht="15.75" x14ac:dyDescent="0.25">
      <c r="B27" s="51">
        <v>23</v>
      </c>
      <c r="C27" s="55" t="s">
        <v>201</v>
      </c>
      <c r="D27" s="55" t="s">
        <v>131</v>
      </c>
      <c r="E27" s="56">
        <v>72.400000000000006</v>
      </c>
      <c r="F27" s="55" t="s">
        <v>133</v>
      </c>
      <c r="G27" s="56">
        <v>86</v>
      </c>
      <c r="H27" s="70">
        <v>35</v>
      </c>
      <c r="I27" s="24">
        <f t="shared" si="0"/>
        <v>0.40697674418604651</v>
      </c>
      <c r="J27" s="69">
        <f t="shared" si="1"/>
        <v>51</v>
      </c>
    </row>
    <row r="28" spans="2:14" s="6" customFormat="1" ht="15.75" x14ac:dyDescent="0.25">
      <c r="B28" s="51">
        <v>24</v>
      </c>
      <c r="C28" s="55" t="s">
        <v>202</v>
      </c>
      <c r="D28" s="55" t="s">
        <v>131</v>
      </c>
      <c r="E28" s="56">
        <v>72.400000000000006</v>
      </c>
      <c r="F28" s="55" t="s">
        <v>133</v>
      </c>
      <c r="G28" s="56">
        <v>86</v>
      </c>
      <c r="H28" s="70">
        <v>31</v>
      </c>
      <c r="I28" s="24">
        <f t="shared" si="0"/>
        <v>0.36046511627906974</v>
      </c>
      <c r="J28" s="69">
        <f t="shared" si="1"/>
        <v>55</v>
      </c>
      <c r="N28"/>
    </row>
    <row r="29" spans="2:14" s="6" customFormat="1" ht="15.75" x14ac:dyDescent="0.25">
      <c r="B29" s="51">
        <v>25</v>
      </c>
      <c r="C29" s="59" t="s">
        <v>200</v>
      </c>
      <c r="D29" s="59" t="s">
        <v>131</v>
      </c>
      <c r="E29" s="60">
        <v>64</v>
      </c>
      <c r="F29" s="59" t="s">
        <v>132</v>
      </c>
      <c r="G29" s="60">
        <v>64</v>
      </c>
      <c r="H29" s="70">
        <v>16</v>
      </c>
      <c r="I29" s="24">
        <f t="shared" si="0"/>
        <v>0.25</v>
      </c>
      <c r="J29" s="69">
        <f t="shared" si="1"/>
        <v>48</v>
      </c>
    </row>
    <row r="30" spans="2:14" s="6" customFormat="1" ht="15.75" x14ac:dyDescent="0.25">
      <c r="B30" s="51">
        <v>26</v>
      </c>
      <c r="C30" s="59" t="s">
        <v>199</v>
      </c>
      <c r="D30" s="59" t="s">
        <v>131</v>
      </c>
      <c r="E30" s="60">
        <v>64</v>
      </c>
      <c r="F30" s="59" t="s">
        <v>132</v>
      </c>
      <c r="G30" s="60">
        <v>64</v>
      </c>
      <c r="H30" s="70">
        <v>20</v>
      </c>
      <c r="I30" s="24">
        <f t="shared" si="0"/>
        <v>0.3125</v>
      </c>
      <c r="J30" s="69">
        <f t="shared" si="1"/>
        <v>44</v>
      </c>
    </row>
    <row r="31" spans="2:14" s="6" customFormat="1" ht="15.75" x14ac:dyDescent="0.25">
      <c r="B31" s="51">
        <v>27</v>
      </c>
      <c r="C31" s="59" t="s">
        <v>165</v>
      </c>
      <c r="D31" s="59" t="s">
        <v>131</v>
      </c>
      <c r="E31" s="64">
        <v>10.6</v>
      </c>
      <c r="F31" s="61" t="s">
        <v>132</v>
      </c>
      <c r="G31" s="60">
        <v>64</v>
      </c>
      <c r="H31" s="70">
        <v>9.5</v>
      </c>
      <c r="I31" s="24">
        <f t="shared" si="0"/>
        <v>0.1484375</v>
      </c>
      <c r="J31" s="69">
        <f t="shared" si="1"/>
        <v>54.5</v>
      </c>
    </row>
    <row r="32" spans="2:14" s="6" customFormat="1" ht="15.75" x14ac:dyDescent="0.25">
      <c r="B32" s="51">
        <v>28</v>
      </c>
      <c r="C32" s="59" t="s">
        <v>243</v>
      </c>
      <c r="D32" s="59" t="s">
        <v>131</v>
      </c>
      <c r="E32" s="64">
        <v>10.6</v>
      </c>
      <c r="F32" s="61" t="s">
        <v>132</v>
      </c>
      <c r="G32" s="60">
        <v>64</v>
      </c>
      <c r="H32" s="70">
        <v>3</v>
      </c>
      <c r="I32" s="24">
        <f t="shared" si="0"/>
        <v>4.6875E-2</v>
      </c>
      <c r="J32" s="69">
        <f t="shared" si="1"/>
        <v>61</v>
      </c>
    </row>
    <row r="33" spans="2:12" ht="15.75" x14ac:dyDescent="0.25">
      <c r="B33" s="51">
        <v>29</v>
      </c>
      <c r="C33" s="59" t="s">
        <v>166</v>
      </c>
      <c r="D33" s="59" t="s">
        <v>131</v>
      </c>
      <c r="E33" s="60">
        <v>138</v>
      </c>
      <c r="F33" s="59" t="s">
        <v>134</v>
      </c>
      <c r="G33" s="60">
        <v>75</v>
      </c>
      <c r="H33" s="70">
        <v>0</v>
      </c>
      <c r="I33" s="24">
        <f t="shared" si="0"/>
        <v>0</v>
      </c>
      <c r="J33" s="69">
        <f t="shared" si="1"/>
        <v>75</v>
      </c>
    </row>
    <row r="34" spans="2:12" ht="15.75" x14ac:dyDescent="0.25">
      <c r="B34" s="51">
        <v>30</v>
      </c>
      <c r="C34" s="59" t="s">
        <v>167</v>
      </c>
      <c r="D34" s="59" t="s">
        <v>131</v>
      </c>
      <c r="E34" s="60">
        <v>138</v>
      </c>
      <c r="F34" s="59" t="s">
        <v>134</v>
      </c>
      <c r="G34" s="60">
        <v>75</v>
      </c>
      <c r="H34" s="70">
        <v>0</v>
      </c>
      <c r="I34" s="24">
        <f t="shared" si="0"/>
        <v>0</v>
      </c>
      <c r="J34" s="69">
        <f t="shared" si="1"/>
        <v>75</v>
      </c>
    </row>
    <row r="35" spans="2:12" ht="15.75" x14ac:dyDescent="0.25">
      <c r="B35" s="51">
        <v>31</v>
      </c>
      <c r="C35" s="59" t="s">
        <v>160</v>
      </c>
      <c r="D35" s="59" t="s">
        <v>131</v>
      </c>
      <c r="E35" s="60">
        <v>37.299999999999997</v>
      </c>
      <c r="F35" s="59" t="s">
        <v>132</v>
      </c>
      <c r="G35" s="60">
        <v>64</v>
      </c>
      <c r="H35" s="70">
        <v>15</v>
      </c>
      <c r="I35" s="24">
        <f t="shared" si="0"/>
        <v>0.234375</v>
      </c>
      <c r="J35" s="69">
        <f t="shared" si="1"/>
        <v>49</v>
      </c>
    </row>
    <row r="36" spans="2:12" ht="15.75" x14ac:dyDescent="0.25">
      <c r="B36" s="51">
        <v>32</v>
      </c>
      <c r="C36" s="59" t="s">
        <v>159</v>
      </c>
      <c r="D36" s="59" t="s">
        <v>131</v>
      </c>
      <c r="E36" s="60">
        <v>37.299999999999997</v>
      </c>
      <c r="F36" s="59" t="s">
        <v>135</v>
      </c>
      <c r="G36" s="60">
        <v>55</v>
      </c>
      <c r="H36" s="70">
        <v>14.5</v>
      </c>
      <c r="I36" s="24">
        <f t="shared" si="0"/>
        <v>0.26363636363636361</v>
      </c>
      <c r="J36" s="69">
        <f t="shared" ref="J36:J67" si="2">G36-H36</f>
        <v>40.5</v>
      </c>
    </row>
    <row r="37" spans="2:12" ht="15.75" x14ac:dyDescent="0.25">
      <c r="B37" s="51">
        <v>33</v>
      </c>
      <c r="C37" s="59" t="s">
        <v>136</v>
      </c>
      <c r="D37" s="59" t="s">
        <v>131</v>
      </c>
      <c r="E37" s="60">
        <v>64.5</v>
      </c>
      <c r="F37" s="59" t="s">
        <v>135</v>
      </c>
      <c r="G37" s="60">
        <v>55</v>
      </c>
      <c r="H37" s="70">
        <v>0.3</v>
      </c>
      <c r="I37" s="24">
        <f t="shared" si="0"/>
        <v>5.4545454545454541E-3</v>
      </c>
      <c r="J37" s="69">
        <f t="shared" si="2"/>
        <v>54.7</v>
      </c>
      <c r="L37">
        <v>198.95</v>
      </c>
    </row>
    <row r="38" spans="2:12" ht="15.75" x14ac:dyDescent="0.25">
      <c r="B38" s="51">
        <v>34</v>
      </c>
      <c r="C38" s="59" t="s">
        <v>162</v>
      </c>
      <c r="D38" s="59" t="s">
        <v>131</v>
      </c>
      <c r="E38" s="60">
        <v>18.7</v>
      </c>
      <c r="F38" s="59" t="s">
        <v>134</v>
      </c>
      <c r="G38" s="60">
        <v>75</v>
      </c>
      <c r="H38" s="70">
        <v>22</v>
      </c>
      <c r="I38" s="24">
        <f t="shared" si="0"/>
        <v>0.29333333333333333</v>
      </c>
      <c r="J38" s="69">
        <f t="shared" si="2"/>
        <v>53</v>
      </c>
    </row>
    <row r="39" spans="2:12" ht="15.75" x14ac:dyDescent="0.25">
      <c r="B39" s="51">
        <v>35</v>
      </c>
      <c r="C39" s="59" t="s">
        <v>161</v>
      </c>
      <c r="D39" s="59" t="s">
        <v>131</v>
      </c>
      <c r="E39" s="60">
        <v>18.7</v>
      </c>
      <c r="F39" s="59" t="s">
        <v>134</v>
      </c>
      <c r="G39" s="60">
        <v>75</v>
      </c>
      <c r="H39" s="70">
        <v>21</v>
      </c>
      <c r="I39" s="24">
        <f t="shared" si="0"/>
        <v>0.28000000000000003</v>
      </c>
      <c r="J39" s="69">
        <f t="shared" si="2"/>
        <v>54</v>
      </c>
    </row>
    <row r="40" spans="2:12" ht="15.75" x14ac:dyDescent="0.25">
      <c r="B40" s="51">
        <v>36</v>
      </c>
      <c r="C40" s="59" t="s">
        <v>168</v>
      </c>
      <c r="D40" s="59" t="s">
        <v>131</v>
      </c>
      <c r="E40" s="60">
        <v>6.7</v>
      </c>
      <c r="F40" s="59" t="s">
        <v>134</v>
      </c>
      <c r="G40" s="60">
        <v>75</v>
      </c>
      <c r="H40" s="70">
        <v>9.5</v>
      </c>
      <c r="I40" s="24">
        <f t="shared" si="0"/>
        <v>0.12666666666666668</v>
      </c>
      <c r="J40" s="69">
        <f t="shared" si="2"/>
        <v>65.5</v>
      </c>
    </row>
    <row r="41" spans="2:12" ht="15.75" x14ac:dyDescent="0.25">
      <c r="B41" s="51">
        <v>37</v>
      </c>
      <c r="C41" s="59" t="s">
        <v>169</v>
      </c>
      <c r="D41" s="59" t="s">
        <v>131</v>
      </c>
      <c r="E41" s="60">
        <v>6.7</v>
      </c>
      <c r="F41" s="59" t="s">
        <v>135</v>
      </c>
      <c r="G41" s="60">
        <v>55</v>
      </c>
      <c r="H41" s="70">
        <v>8.5</v>
      </c>
      <c r="I41" s="24">
        <f t="shared" si="0"/>
        <v>0.15454545454545454</v>
      </c>
      <c r="J41" s="69">
        <f t="shared" si="2"/>
        <v>46.5</v>
      </c>
    </row>
    <row r="42" spans="2:12" ht="15.75" x14ac:dyDescent="0.25">
      <c r="B42" s="51">
        <v>38</v>
      </c>
      <c r="C42" s="59" t="s">
        <v>171</v>
      </c>
      <c r="D42" s="59" t="s">
        <v>131</v>
      </c>
      <c r="E42" s="60">
        <v>1.45</v>
      </c>
      <c r="F42" s="59" t="s">
        <v>132</v>
      </c>
      <c r="G42" s="60">
        <v>64</v>
      </c>
      <c r="H42" s="70">
        <v>13.5</v>
      </c>
      <c r="I42" s="24">
        <f t="shared" si="0"/>
        <v>0.2109375</v>
      </c>
      <c r="J42" s="69">
        <f t="shared" si="2"/>
        <v>50.5</v>
      </c>
    </row>
    <row r="43" spans="2:12" ht="15.75" x14ac:dyDescent="0.25">
      <c r="B43" s="51">
        <v>39</v>
      </c>
      <c r="C43" s="59" t="s">
        <v>170</v>
      </c>
      <c r="D43" s="59" t="s">
        <v>131</v>
      </c>
      <c r="E43" s="60">
        <v>1.45</v>
      </c>
      <c r="F43" s="59" t="s">
        <v>132</v>
      </c>
      <c r="G43" s="60">
        <v>64</v>
      </c>
      <c r="H43" s="70">
        <v>4</v>
      </c>
      <c r="I43" s="24">
        <f t="shared" si="0"/>
        <v>6.25E-2</v>
      </c>
      <c r="J43" s="69">
        <f t="shared" si="2"/>
        <v>60</v>
      </c>
    </row>
    <row r="44" spans="2:12" ht="15.75" x14ac:dyDescent="0.25">
      <c r="B44" s="51">
        <v>40</v>
      </c>
      <c r="C44" s="59" t="s">
        <v>173</v>
      </c>
      <c r="D44" s="59" t="s">
        <v>131</v>
      </c>
      <c r="E44" s="60">
        <v>2.4500000000000002</v>
      </c>
      <c r="F44" s="59" t="s">
        <v>132</v>
      </c>
      <c r="G44" s="60">
        <v>64</v>
      </c>
      <c r="H44" s="70">
        <v>0</v>
      </c>
      <c r="I44" s="24">
        <f t="shared" si="0"/>
        <v>0</v>
      </c>
      <c r="J44" s="69">
        <f t="shared" si="2"/>
        <v>64</v>
      </c>
    </row>
    <row r="45" spans="2:12" ht="15.75" x14ac:dyDescent="0.25">
      <c r="B45" s="51">
        <v>41</v>
      </c>
      <c r="C45" s="59" t="s">
        <v>172</v>
      </c>
      <c r="D45" s="59" t="s">
        <v>131</v>
      </c>
      <c r="E45" s="60">
        <v>2.4500000000000002</v>
      </c>
      <c r="F45" s="59" t="s">
        <v>132</v>
      </c>
      <c r="G45" s="60">
        <v>64</v>
      </c>
      <c r="H45" s="70">
        <v>0</v>
      </c>
      <c r="I45" s="24">
        <f t="shared" si="0"/>
        <v>0</v>
      </c>
      <c r="J45" s="69">
        <f t="shared" si="2"/>
        <v>64</v>
      </c>
    </row>
    <row r="46" spans="2:12" ht="15.75" x14ac:dyDescent="0.25">
      <c r="B46" s="51">
        <v>42</v>
      </c>
      <c r="C46" s="59" t="s">
        <v>174</v>
      </c>
      <c r="D46" s="59" t="s">
        <v>131</v>
      </c>
      <c r="E46" s="60">
        <v>4.2</v>
      </c>
      <c r="F46" s="59" t="s">
        <v>132</v>
      </c>
      <c r="G46" s="60">
        <v>64</v>
      </c>
      <c r="H46" s="70">
        <v>4</v>
      </c>
      <c r="I46" s="24">
        <f t="shared" si="0"/>
        <v>6.25E-2</v>
      </c>
      <c r="J46" s="69">
        <f t="shared" si="2"/>
        <v>60</v>
      </c>
    </row>
    <row r="47" spans="2:12" ht="15.75" x14ac:dyDescent="0.25">
      <c r="B47" s="51">
        <v>43</v>
      </c>
      <c r="C47" s="59" t="s">
        <v>175</v>
      </c>
      <c r="D47" s="59" t="s">
        <v>131</v>
      </c>
      <c r="E47" s="60">
        <v>4.2</v>
      </c>
      <c r="F47" s="59" t="s">
        <v>132</v>
      </c>
      <c r="G47" s="60">
        <v>64</v>
      </c>
      <c r="H47" s="70">
        <v>4.5</v>
      </c>
      <c r="I47" s="24">
        <f t="shared" si="0"/>
        <v>7.03125E-2</v>
      </c>
      <c r="J47" s="69">
        <f t="shared" si="2"/>
        <v>59.5</v>
      </c>
    </row>
    <row r="48" spans="2:12" ht="15.75" x14ac:dyDescent="0.25">
      <c r="B48" s="51">
        <v>44</v>
      </c>
      <c r="C48" s="59" t="s">
        <v>177</v>
      </c>
      <c r="D48" s="59" t="s">
        <v>131</v>
      </c>
      <c r="E48" s="60">
        <v>2.94</v>
      </c>
      <c r="F48" s="59" t="s">
        <v>132</v>
      </c>
      <c r="G48" s="60">
        <v>64</v>
      </c>
      <c r="H48" s="70">
        <v>6.5</v>
      </c>
      <c r="I48" s="24">
        <f t="shared" si="0"/>
        <v>0.1015625</v>
      </c>
      <c r="J48" s="69">
        <f t="shared" si="2"/>
        <v>57.5</v>
      </c>
    </row>
    <row r="49" spans="2:10" ht="15.75" x14ac:dyDescent="0.25">
      <c r="B49" s="51">
        <v>45</v>
      </c>
      <c r="C49" s="59" t="s">
        <v>176</v>
      </c>
      <c r="D49" s="59" t="s">
        <v>131</v>
      </c>
      <c r="E49" s="60">
        <v>2.94</v>
      </c>
      <c r="F49" s="59" t="s">
        <v>132</v>
      </c>
      <c r="G49" s="60">
        <v>64</v>
      </c>
      <c r="H49" s="70">
        <v>8</v>
      </c>
      <c r="I49" s="24">
        <f t="shared" si="0"/>
        <v>0.125</v>
      </c>
      <c r="J49" s="69">
        <f t="shared" si="2"/>
        <v>56</v>
      </c>
    </row>
    <row r="50" spans="2:10" ht="15.75" x14ac:dyDescent="0.25">
      <c r="B50" s="51">
        <v>46</v>
      </c>
      <c r="C50" s="50" t="s">
        <v>179</v>
      </c>
      <c r="D50" s="50" t="s">
        <v>131</v>
      </c>
      <c r="E50" s="53">
        <v>131</v>
      </c>
      <c r="F50" s="50" t="s">
        <v>137</v>
      </c>
      <c r="G50" s="53">
        <v>44</v>
      </c>
      <c r="H50" s="70">
        <v>5</v>
      </c>
      <c r="I50" s="24">
        <f t="shared" si="0"/>
        <v>0.11363636363636363</v>
      </c>
      <c r="J50" s="69">
        <f t="shared" si="2"/>
        <v>39</v>
      </c>
    </row>
    <row r="51" spans="2:10" ht="15.75" x14ac:dyDescent="0.25">
      <c r="B51" s="51">
        <v>47</v>
      </c>
      <c r="C51" s="50" t="s">
        <v>178</v>
      </c>
      <c r="D51" s="50" t="s">
        <v>131</v>
      </c>
      <c r="E51" s="53">
        <v>131</v>
      </c>
      <c r="F51" s="50" t="s">
        <v>137</v>
      </c>
      <c r="G51" s="53">
        <v>44</v>
      </c>
      <c r="H51" s="70">
        <v>3</v>
      </c>
      <c r="I51" s="24">
        <f t="shared" si="0"/>
        <v>6.8181818181818177E-2</v>
      </c>
      <c r="J51" s="69">
        <f t="shared" si="2"/>
        <v>41</v>
      </c>
    </row>
    <row r="52" spans="2:10" ht="15.75" x14ac:dyDescent="0.25">
      <c r="B52" s="51">
        <v>48</v>
      </c>
      <c r="C52" s="50" t="s">
        <v>192</v>
      </c>
      <c r="D52" s="50" t="s">
        <v>131</v>
      </c>
      <c r="E52" s="53">
        <v>59.9</v>
      </c>
      <c r="F52" s="50" t="s">
        <v>134</v>
      </c>
      <c r="G52" s="53">
        <v>75</v>
      </c>
      <c r="H52" s="70">
        <v>3</v>
      </c>
      <c r="I52" s="24">
        <f t="shared" si="0"/>
        <v>0.04</v>
      </c>
      <c r="J52" s="69">
        <f t="shared" si="2"/>
        <v>72</v>
      </c>
    </row>
    <row r="53" spans="2:10" ht="15.75" x14ac:dyDescent="0.25">
      <c r="B53" s="51">
        <v>49</v>
      </c>
      <c r="C53" s="50" t="s">
        <v>193</v>
      </c>
      <c r="D53" s="50" t="s">
        <v>131</v>
      </c>
      <c r="E53" s="53">
        <v>43</v>
      </c>
      <c r="F53" s="50" t="s">
        <v>134</v>
      </c>
      <c r="G53" s="53">
        <v>75</v>
      </c>
      <c r="H53" s="70">
        <v>1</v>
      </c>
      <c r="I53" s="24">
        <f t="shared" si="0"/>
        <v>1.3333333333333334E-2</v>
      </c>
      <c r="J53" s="69">
        <f t="shared" si="2"/>
        <v>74</v>
      </c>
    </row>
    <row r="54" spans="2:10" ht="15.75" x14ac:dyDescent="0.25">
      <c r="B54" s="51">
        <v>50</v>
      </c>
      <c r="C54" s="50" t="s">
        <v>194</v>
      </c>
      <c r="D54" s="50" t="s">
        <v>131</v>
      </c>
      <c r="E54" s="53">
        <v>43</v>
      </c>
      <c r="F54" s="50" t="s">
        <v>134</v>
      </c>
      <c r="G54" s="53">
        <v>75</v>
      </c>
      <c r="H54" s="70">
        <v>6</v>
      </c>
      <c r="I54" s="24">
        <f t="shared" si="0"/>
        <v>0.08</v>
      </c>
      <c r="J54" s="69">
        <f t="shared" si="2"/>
        <v>69</v>
      </c>
    </row>
    <row r="55" spans="2:10" s="6" customFormat="1" ht="15.75" x14ac:dyDescent="0.25">
      <c r="B55" s="51">
        <v>51</v>
      </c>
      <c r="C55" s="62" t="s">
        <v>195</v>
      </c>
      <c r="D55" s="62" t="s">
        <v>131</v>
      </c>
      <c r="E55" s="63">
        <v>24.5</v>
      </c>
      <c r="F55" s="62" t="s">
        <v>132</v>
      </c>
      <c r="G55" s="63">
        <v>64</v>
      </c>
      <c r="H55" s="70">
        <v>3</v>
      </c>
      <c r="I55" s="24">
        <f t="shared" si="0"/>
        <v>4.6875E-2</v>
      </c>
      <c r="J55" s="69">
        <f t="shared" si="2"/>
        <v>61</v>
      </c>
    </row>
    <row r="56" spans="2:10" s="6" customFormat="1" ht="15.75" x14ac:dyDescent="0.25">
      <c r="B56" s="51">
        <v>52</v>
      </c>
      <c r="C56" s="62" t="s">
        <v>196</v>
      </c>
      <c r="D56" s="62" t="s">
        <v>131</v>
      </c>
      <c r="E56" s="63">
        <v>24.5</v>
      </c>
      <c r="F56" s="62" t="s">
        <v>132</v>
      </c>
      <c r="G56" s="63">
        <v>64</v>
      </c>
      <c r="H56" s="70">
        <v>2</v>
      </c>
      <c r="I56" s="24">
        <f t="shared" si="0"/>
        <v>3.125E-2</v>
      </c>
      <c r="J56" s="69">
        <f t="shared" si="2"/>
        <v>62</v>
      </c>
    </row>
    <row r="57" spans="2:10" s="6" customFormat="1" ht="15.75" x14ac:dyDescent="0.25">
      <c r="B57" s="51">
        <v>53</v>
      </c>
      <c r="C57" s="62" t="s">
        <v>197</v>
      </c>
      <c r="D57" s="62" t="s">
        <v>131</v>
      </c>
      <c r="E57" s="63">
        <v>5.13</v>
      </c>
      <c r="F57" s="62" t="s">
        <v>132</v>
      </c>
      <c r="G57" s="63">
        <v>64</v>
      </c>
      <c r="H57" s="70">
        <v>11</v>
      </c>
      <c r="I57" s="24">
        <f t="shared" si="0"/>
        <v>0.171875</v>
      </c>
      <c r="J57" s="69">
        <f t="shared" si="2"/>
        <v>53</v>
      </c>
    </row>
    <row r="58" spans="2:10" s="6" customFormat="1" ht="15.75" x14ac:dyDescent="0.25">
      <c r="B58" s="51">
        <v>54</v>
      </c>
      <c r="C58" s="62" t="s">
        <v>198</v>
      </c>
      <c r="D58" s="62" t="s">
        <v>131</v>
      </c>
      <c r="E58" s="63">
        <v>5.13</v>
      </c>
      <c r="F58" s="62" t="s">
        <v>132</v>
      </c>
      <c r="G58" s="63">
        <v>64</v>
      </c>
      <c r="H58" s="70">
        <v>0</v>
      </c>
      <c r="I58" s="24">
        <f t="shared" si="0"/>
        <v>0</v>
      </c>
      <c r="J58" s="69">
        <f t="shared" si="2"/>
        <v>64</v>
      </c>
    </row>
    <row r="59" spans="2:10" s="6" customFormat="1" ht="15.75" x14ac:dyDescent="0.25">
      <c r="B59" s="51">
        <v>55</v>
      </c>
      <c r="C59" s="62" t="s">
        <v>138</v>
      </c>
      <c r="D59" s="62" t="s">
        <v>163</v>
      </c>
      <c r="E59" s="63">
        <v>63.6</v>
      </c>
      <c r="F59" s="62" t="s">
        <v>132</v>
      </c>
      <c r="G59" s="63">
        <v>64</v>
      </c>
      <c r="H59" s="70">
        <v>4</v>
      </c>
      <c r="I59" s="24">
        <f t="shared" si="0"/>
        <v>6.25E-2</v>
      </c>
      <c r="J59" s="69">
        <f t="shared" si="2"/>
        <v>60</v>
      </c>
    </row>
    <row r="60" spans="2:10" s="6" customFormat="1" ht="15.75" x14ac:dyDescent="0.25">
      <c r="B60" s="51">
        <v>56</v>
      </c>
      <c r="C60" s="62" t="s">
        <v>139</v>
      </c>
      <c r="D60" s="62" t="s">
        <v>131</v>
      </c>
      <c r="E60" s="63">
        <v>68.7</v>
      </c>
      <c r="F60" s="62" t="s">
        <v>132</v>
      </c>
      <c r="G60" s="63">
        <v>64</v>
      </c>
      <c r="H60" s="70">
        <v>3</v>
      </c>
      <c r="I60" s="24">
        <f t="shared" si="0"/>
        <v>4.6875E-2</v>
      </c>
      <c r="J60" s="69">
        <f t="shared" si="2"/>
        <v>61</v>
      </c>
    </row>
    <row r="61" spans="2:10" ht="15.75" x14ac:dyDescent="0.25">
      <c r="B61" s="51">
        <v>57</v>
      </c>
      <c r="C61" s="55" t="s">
        <v>203</v>
      </c>
      <c r="D61" s="55" t="s">
        <v>140</v>
      </c>
      <c r="E61" s="56">
        <v>5.6</v>
      </c>
      <c r="F61" s="55" t="s">
        <v>132</v>
      </c>
      <c r="G61" s="56">
        <v>20</v>
      </c>
      <c r="H61" s="70">
        <v>4.5999999999999996</v>
      </c>
      <c r="I61" s="24">
        <f t="shared" si="0"/>
        <v>0.22999999999999998</v>
      </c>
      <c r="J61" s="69">
        <f t="shared" si="2"/>
        <v>15.4</v>
      </c>
    </row>
    <row r="62" spans="2:10" ht="15.75" x14ac:dyDescent="0.25">
      <c r="B62" s="51">
        <v>58</v>
      </c>
      <c r="C62" s="50" t="s">
        <v>204</v>
      </c>
      <c r="D62" s="50" t="s">
        <v>140</v>
      </c>
      <c r="E62" s="53">
        <v>5.6</v>
      </c>
      <c r="F62" s="55" t="s">
        <v>132</v>
      </c>
      <c r="G62" s="56">
        <v>20</v>
      </c>
      <c r="H62" s="70">
        <v>2.9</v>
      </c>
      <c r="I62" s="24">
        <f t="shared" si="0"/>
        <v>0.14499999999999999</v>
      </c>
      <c r="J62" s="69">
        <f t="shared" si="2"/>
        <v>17.100000000000001</v>
      </c>
    </row>
    <row r="63" spans="2:10" ht="15.75" x14ac:dyDescent="0.25">
      <c r="B63" s="51"/>
      <c r="C63" s="50" t="s">
        <v>239</v>
      </c>
      <c r="D63" s="50" t="s">
        <v>140</v>
      </c>
      <c r="E63" s="53">
        <v>4.72</v>
      </c>
      <c r="F63" s="55" t="s">
        <v>135</v>
      </c>
      <c r="G63" s="56">
        <v>17</v>
      </c>
      <c r="H63" s="70">
        <v>3.1</v>
      </c>
      <c r="I63" s="24">
        <f t="shared" si="0"/>
        <v>0.18235294117647061</v>
      </c>
      <c r="J63" s="69">
        <f t="shared" si="2"/>
        <v>13.9</v>
      </c>
    </row>
    <row r="64" spans="2:10" ht="15.75" x14ac:dyDescent="0.25">
      <c r="B64" s="51"/>
      <c r="C64" s="50" t="s">
        <v>240</v>
      </c>
      <c r="D64" s="50" t="s">
        <v>140</v>
      </c>
      <c r="E64" s="53">
        <v>4.72</v>
      </c>
      <c r="F64" s="55" t="s">
        <v>135</v>
      </c>
      <c r="G64" s="56">
        <v>17</v>
      </c>
      <c r="H64" s="70">
        <v>3.5</v>
      </c>
      <c r="I64" s="24">
        <f t="shared" si="0"/>
        <v>0.20588235294117646</v>
      </c>
      <c r="J64" s="69">
        <f t="shared" si="2"/>
        <v>13.5</v>
      </c>
    </row>
    <row r="65" spans="2:12" ht="15.75" x14ac:dyDescent="0.25">
      <c r="B65" s="51">
        <v>59</v>
      </c>
      <c r="C65" s="50" t="s">
        <v>206</v>
      </c>
      <c r="D65" s="50" t="s">
        <v>140</v>
      </c>
      <c r="E65" s="53">
        <v>6.3</v>
      </c>
      <c r="F65" s="50" t="s">
        <v>132</v>
      </c>
      <c r="G65" s="53">
        <v>20</v>
      </c>
      <c r="H65" s="70">
        <v>5.4</v>
      </c>
      <c r="I65" s="24">
        <f t="shared" si="0"/>
        <v>0.27</v>
      </c>
      <c r="J65" s="69">
        <f t="shared" si="2"/>
        <v>14.6</v>
      </c>
    </row>
    <row r="66" spans="2:12" ht="15.75" x14ac:dyDescent="0.25">
      <c r="B66" s="51">
        <v>60</v>
      </c>
      <c r="C66" s="50" t="s">
        <v>205</v>
      </c>
      <c r="D66" s="50" t="s">
        <v>140</v>
      </c>
      <c r="E66" s="53">
        <v>6.3</v>
      </c>
      <c r="F66" s="50" t="s">
        <v>132</v>
      </c>
      <c r="G66" s="53">
        <v>20</v>
      </c>
      <c r="H66" s="70">
        <v>2.2000000000000002</v>
      </c>
      <c r="I66" s="24">
        <f t="shared" si="0"/>
        <v>0.11000000000000001</v>
      </c>
      <c r="J66" s="69">
        <f t="shared" si="2"/>
        <v>17.8</v>
      </c>
    </row>
    <row r="67" spans="2:12" ht="15.75" x14ac:dyDescent="0.25">
      <c r="B67" s="51">
        <v>61</v>
      </c>
      <c r="C67" s="50" t="s">
        <v>208</v>
      </c>
      <c r="D67" s="50" t="s">
        <v>140</v>
      </c>
      <c r="E67" s="53">
        <v>5.5</v>
      </c>
      <c r="F67" s="50" t="s">
        <v>132</v>
      </c>
      <c r="G67" s="53">
        <v>20</v>
      </c>
      <c r="H67" s="70">
        <v>8</v>
      </c>
      <c r="I67" s="24">
        <f t="shared" si="0"/>
        <v>0.4</v>
      </c>
      <c r="J67" s="69">
        <f t="shared" si="2"/>
        <v>12</v>
      </c>
    </row>
    <row r="68" spans="2:12" ht="15.75" x14ac:dyDescent="0.25">
      <c r="B68" s="51">
        <v>62</v>
      </c>
      <c r="C68" s="50" t="s">
        <v>207</v>
      </c>
      <c r="D68" s="50" t="s">
        <v>140</v>
      </c>
      <c r="E68" s="53">
        <v>5.5</v>
      </c>
      <c r="F68" s="50" t="s">
        <v>132</v>
      </c>
      <c r="G68" s="53">
        <v>20</v>
      </c>
      <c r="H68" s="70">
        <v>4.8</v>
      </c>
      <c r="I68" s="24">
        <f t="shared" si="0"/>
        <v>0.24</v>
      </c>
      <c r="J68" s="69">
        <f t="shared" ref="J68:J100" si="3">G68-H68</f>
        <v>15.2</v>
      </c>
    </row>
    <row r="69" spans="2:12" ht="15.75" x14ac:dyDescent="0.25">
      <c r="B69" s="51">
        <v>63</v>
      </c>
      <c r="C69" s="50" t="s">
        <v>209</v>
      </c>
      <c r="D69" s="50" t="s">
        <v>140</v>
      </c>
      <c r="E69" s="53">
        <v>4.5</v>
      </c>
      <c r="F69" s="50" t="s">
        <v>132</v>
      </c>
      <c r="G69" s="53">
        <v>20</v>
      </c>
      <c r="H69" s="70">
        <v>1.5</v>
      </c>
      <c r="I69" s="24">
        <f t="shared" ref="I69:I100" si="4">H69/G69</f>
        <v>7.4999999999999997E-2</v>
      </c>
      <c r="J69" s="69">
        <f t="shared" si="3"/>
        <v>18.5</v>
      </c>
    </row>
    <row r="70" spans="2:12" ht="15.75" x14ac:dyDescent="0.25">
      <c r="B70" s="51">
        <v>64</v>
      </c>
      <c r="C70" s="50" t="s">
        <v>210</v>
      </c>
      <c r="D70" s="50" t="s">
        <v>140</v>
      </c>
      <c r="E70" s="53">
        <v>4.5</v>
      </c>
      <c r="F70" s="50" t="s">
        <v>132</v>
      </c>
      <c r="G70" s="53">
        <v>20</v>
      </c>
      <c r="H70" s="70">
        <v>3.1</v>
      </c>
      <c r="I70" s="24">
        <f t="shared" si="4"/>
        <v>0.155</v>
      </c>
      <c r="J70" s="69">
        <f t="shared" si="3"/>
        <v>16.899999999999999</v>
      </c>
    </row>
    <row r="71" spans="2:12" ht="15.75" x14ac:dyDescent="0.25">
      <c r="B71" s="51">
        <v>65</v>
      </c>
      <c r="C71" s="50" t="s">
        <v>219</v>
      </c>
      <c r="D71" s="50" t="s">
        <v>140</v>
      </c>
      <c r="E71" s="53">
        <v>56.6</v>
      </c>
      <c r="F71" s="50" t="s">
        <v>135</v>
      </c>
      <c r="G71" s="53">
        <v>17</v>
      </c>
      <c r="H71" s="70">
        <v>2.5</v>
      </c>
      <c r="I71" s="24">
        <f t="shared" si="4"/>
        <v>0.14705882352941177</v>
      </c>
      <c r="J71" s="69">
        <f t="shared" si="3"/>
        <v>14.5</v>
      </c>
      <c r="L71">
        <f>1.73*37</f>
        <v>64.010000000000005</v>
      </c>
    </row>
    <row r="72" spans="2:12" ht="15.75" x14ac:dyDescent="0.25">
      <c r="B72" s="51">
        <v>66</v>
      </c>
      <c r="C72" s="50" t="s">
        <v>220</v>
      </c>
      <c r="D72" s="50" t="s">
        <v>140</v>
      </c>
      <c r="E72" s="53">
        <v>57.6</v>
      </c>
      <c r="F72" s="50" t="s">
        <v>135</v>
      </c>
      <c r="G72" s="53">
        <v>17</v>
      </c>
      <c r="H72" s="70">
        <v>2.2000000000000002</v>
      </c>
      <c r="I72" s="24">
        <f t="shared" si="4"/>
        <v>0.12941176470588237</v>
      </c>
      <c r="J72" s="69">
        <f t="shared" si="3"/>
        <v>14.8</v>
      </c>
    </row>
    <row r="73" spans="2:12" ht="15.75" x14ac:dyDescent="0.25">
      <c r="B73" s="51">
        <v>67</v>
      </c>
      <c r="C73" s="50" t="s">
        <v>211</v>
      </c>
      <c r="D73" s="50" t="s">
        <v>140</v>
      </c>
      <c r="E73" s="53">
        <v>6.5</v>
      </c>
      <c r="F73" s="50" t="s">
        <v>132</v>
      </c>
      <c r="G73" s="53">
        <v>20</v>
      </c>
      <c r="H73" s="70">
        <v>1</v>
      </c>
      <c r="I73" s="24">
        <f t="shared" si="4"/>
        <v>0.05</v>
      </c>
      <c r="J73" s="69">
        <f t="shared" si="3"/>
        <v>19</v>
      </c>
    </row>
    <row r="74" spans="2:12" ht="15.75" x14ac:dyDescent="0.25">
      <c r="B74" s="51">
        <v>68</v>
      </c>
      <c r="C74" s="50" t="s">
        <v>212</v>
      </c>
      <c r="D74" s="50" t="s">
        <v>140</v>
      </c>
      <c r="E74" s="53">
        <v>6.5</v>
      </c>
      <c r="F74" s="50" t="s">
        <v>132</v>
      </c>
      <c r="G74" s="53">
        <v>20</v>
      </c>
      <c r="H74" s="70">
        <v>0</v>
      </c>
      <c r="I74" s="24">
        <f t="shared" si="4"/>
        <v>0</v>
      </c>
      <c r="J74" s="69">
        <f t="shared" si="3"/>
        <v>20</v>
      </c>
    </row>
    <row r="75" spans="2:12" ht="15.75" x14ac:dyDescent="0.25">
      <c r="B75" s="51">
        <v>69</v>
      </c>
      <c r="C75" s="50" t="s">
        <v>213</v>
      </c>
      <c r="D75" s="50" t="s">
        <v>140</v>
      </c>
      <c r="E75" s="53">
        <v>8.1999999999999993</v>
      </c>
      <c r="F75" s="50" t="s">
        <v>132</v>
      </c>
      <c r="G75" s="53">
        <v>20</v>
      </c>
      <c r="H75" s="70">
        <v>5.5</v>
      </c>
      <c r="I75" s="24">
        <f t="shared" si="4"/>
        <v>0.27500000000000002</v>
      </c>
      <c r="J75" s="69">
        <f t="shared" si="3"/>
        <v>14.5</v>
      </c>
    </row>
    <row r="76" spans="2:12" ht="15.75" x14ac:dyDescent="0.25">
      <c r="B76" s="51">
        <v>70</v>
      </c>
      <c r="C76" s="50" t="s">
        <v>214</v>
      </c>
      <c r="D76" s="50" t="s">
        <v>140</v>
      </c>
      <c r="E76" s="53">
        <v>8.1999999999999993</v>
      </c>
      <c r="F76" s="50" t="s">
        <v>132</v>
      </c>
      <c r="G76" s="53">
        <v>20</v>
      </c>
      <c r="H76" s="70">
        <v>2.5</v>
      </c>
      <c r="I76" s="24">
        <f t="shared" si="4"/>
        <v>0.125</v>
      </c>
      <c r="J76" s="69">
        <f t="shared" si="3"/>
        <v>17.5</v>
      </c>
    </row>
    <row r="77" spans="2:12" ht="15.75" x14ac:dyDescent="0.25">
      <c r="B77" s="51">
        <v>71</v>
      </c>
      <c r="C77" s="50" t="s">
        <v>216</v>
      </c>
      <c r="D77" s="50" t="s">
        <v>140</v>
      </c>
      <c r="E77" s="53">
        <v>9.1</v>
      </c>
      <c r="F77" s="50" t="s">
        <v>137</v>
      </c>
      <c r="G77" s="53">
        <v>14</v>
      </c>
      <c r="H77" s="70">
        <v>0.2</v>
      </c>
      <c r="I77" s="24">
        <f t="shared" si="4"/>
        <v>1.4285714285714287E-2</v>
      </c>
      <c r="J77" s="69">
        <f t="shared" si="3"/>
        <v>13.8</v>
      </c>
    </row>
    <row r="78" spans="2:12" ht="15.75" x14ac:dyDescent="0.25">
      <c r="B78" s="51">
        <v>72</v>
      </c>
      <c r="C78" s="50" t="s">
        <v>215</v>
      </c>
      <c r="D78" s="50" t="s">
        <v>140</v>
      </c>
      <c r="E78" s="53">
        <v>9.1</v>
      </c>
      <c r="F78" s="50" t="s">
        <v>137</v>
      </c>
      <c r="G78" s="53">
        <v>14</v>
      </c>
      <c r="H78" s="70">
        <v>0.6</v>
      </c>
      <c r="I78" s="24">
        <f t="shared" si="4"/>
        <v>4.2857142857142858E-2</v>
      </c>
      <c r="J78" s="69">
        <f t="shared" si="3"/>
        <v>13.4</v>
      </c>
    </row>
    <row r="79" spans="2:12" ht="15.75" x14ac:dyDescent="0.25">
      <c r="B79" s="51">
        <v>73</v>
      </c>
      <c r="C79" s="50" t="s">
        <v>218</v>
      </c>
      <c r="D79" s="50" t="s">
        <v>140</v>
      </c>
      <c r="E79" s="53">
        <v>42</v>
      </c>
      <c r="F79" s="50" t="s">
        <v>137</v>
      </c>
      <c r="G79" s="53">
        <v>14</v>
      </c>
      <c r="H79" s="70">
        <v>0.7</v>
      </c>
      <c r="I79" s="24">
        <f t="shared" si="4"/>
        <v>4.9999999999999996E-2</v>
      </c>
      <c r="J79" s="69">
        <f t="shared" si="3"/>
        <v>13.3</v>
      </c>
    </row>
    <row r="80" spans="2:12" ht="15.75" x14ac:dyDescent="0.25">
      <c r="B80" s="51">
        <v>74</v>
      </c>
      <c r="C80" s="50" t="s">
        <v>217</v>
      </c>
      <c r="D80" s="50" t="s">
        <v>140</v>
      </c>
      <c r="E80" s="53">
        <v>42</v>
      </c>
      <c r="F80" s="50" t="s">
        <v>137</v>
      </c>
      <c r="G80" s="53">
        <v>14</v>
      </c>
      <c r="H80" s="70">
        <v>1</v>
      </c>
      <c r="I80" s="24">
        <f t="shared" si="4"/>
        <v>7.1428571428571425E-2</v>
      </c>
      <c r="J80" s="69">
        <f t="shared" si="3"/>
        <v>13</v>
      </c>
    </row>
    <row r="81" spans="2:10" ht="15.75" x14ac:dyDescent="0.25">
      <c r="B81" s="51">
        <v>75</v>
      </c>
      <c r="C81" s="50" t="s">
        <v>225</v>
      </c>
      <c r="D81" s="50" t="s">
        <v>140</v>
      </c>
      <c r="E81" s="53">
        <v>5.35</v>
      </c>
      <c r="F81" s="50" t="s">
        <v>134</v>
      </c>
      <c r="G81" s="53">
        <v>24</v>
      </c>
      <c r="H81" s="70">
        <v>3</v>
      </c>
      <c r="I81" s="24">
        <f t="shared" si="4"/>
        <v>0.125</v>
      </c>
      <c r="J81" s="69">
        <f t="shared" si="3"/>
        <v>21</v>
      </c>
    </row>
    <row r="82" spans="2:10" ht="15.75" x14ac:dyDescent="0.25">
      <c r="B82" s="51">
        <v>76</v>
      </c>
      <c r="C82" s="50" t="s">
        <v>226</v>
      </c>
      <c r="D82" s="50" t="s">
        <v>140</v>
      </c>
      <c r="E82" s="53">
        <v>5.35</v>
      </c>
      <c r="F82" s="50" t="s">
        <v>134</v>
      </c>
      <c r="G82" s="53">
        <v>24</v>
      </c>
      <c r="H82" s="70">
        <v>2.5</v>
      </c>
      <c r="I82" s="24">
        <f t="shared" si="4"/>
        <v>0.10416666666666667</v>
      </c>
      <c r="J82" s="69">
        <f t="shared" si="3"/>
        <v>21.5</v>
      </c>
    </row>
    <row r="83" spans="2:10" ht="15.75" x14ac:dyDescent="0.25">
      <c r="B83" s="51">
        <v>77</v>
      </c>
      <c r="C83" s="50" t="s">
        <v>227</v>
      </c>
      <c r="D83" s="50" t="s">
        <v>140</v>
      </c>
      <c r="E83" s="53">
        <v>4.4000000000000004</v>
      </c>
      <c r="F83" s="50" t="s">
        <v>132</v>
      </c>
      <c r="G83" s="53">
        <v>20</v>
      </c>
      <c r="H83" s="70">
        <v>5.5</v>
      </c>
      <c r="I83" s="24">
        <f t="shared" si="4"/>
        <v>0.27500000000000002</v>
      </c>
      <c r="J83" s="69">
        <f t="shared" si="3"/>
        <v>14.5</v>
      </c>
    </row>
    <row r="84" spans="2:10" ht="15.75" x14ac:dyDescent="0.25">
      <c r="B84" s="51">
        <v>78</v>
      </c>
      <c r="C84" s="50" t="s">
        <v>228</v>
      </c>
      <c r="D84" s="50" t="s">
        <v>140</v>
      </c>
      <c r="E84" s="53">
        <v>4.4000000000000004</v>
      </c>
      <c r="F84" s="50" t="s">
        <v>132</v>
      </c>
      <c r="G84" s="53">
        <v>20</v>
      </c>
      <c r="H84" s="70">
        <v>7.5</v>
      </c>
      <c r="I84" s="24">
        <f t="shared" si="4"/>
        <v>0.375</v>
      </c>
      <c r="J84" s="69">
        <f t="shared" si="3"/>
        <v>12.5</v>
      </c>
    </row>
    <row r="85" spans="2:10" ht="15.75" x14ac:dyDescent="0.25">
      <c r="B85" s="51">
        <v>79</v>
      </c>
      <c r="C85" s="50" t="s">
        <v>229</v>
      </c>
      <c r="D85" s="50" t="s">
        <v>140</v>
      </c>
      <c r="E85" s="53">
        <v>4</v>
      </c>
      <c r="F85" s="50" t="s">
        <v>134</v>
      </c>
      <c r="G85" s="53">
        <v>24</v>
      </c>
      <c r="H85" s="70">
        <v>3</v>
      </c>
      <c r="I85" s="24">
        <f t="shared" si="4"/>
        <v>0.125</v>
      </c>
      <c r="J85" s="69">
        <f t="shared" si="3"/>
        <v>21</v>
      </c>
    </row>
    <row r="86" spans="2:10" ht="15.75" x14ac:dyDescent="0.25">
      <c r="B86" s="51">
        <v>80</v>
      </c>
      <c r="C86" s="50" t="s">
        <v>230</v>
      </c>
      <c r="D86" s="50" t="s">
        <v>140</v>
      </c>
      <c r="E86" s="53">
        <v>4</v>
      </c>
      <c r="F86" s="50" t="s">
        <v>134</v>
      </c>
      <c r="G86" s="53">
        <v>24</v>
      </c>
      <c r="H86" s="70">
        <v>2</v>
      </c>
      <c r="I86" s="24">
        <f t="shared" si="4"/>
        <v>8.3333333333333329E-2</v>
      </c>
      <c r="J86" s="69">
        <f t="shared" si="3"/>
        <v>22</v>
      </c>
    </row>
    <row r="87" spans="2:10" ht="15.75" x14ac:dyDescent="0.25">
      <c r="B87" s="51">
        <v>81</v>
      </c>
      <c r="C87" s="50" t="s">
        <v>231</v>
      </c>
      <c r="D87" s="50" t="s">
        <v>140</v>
      </c>
      <c r="E87" s="53">
        <v>12.4</v>
      </c>
      <c r="F87" s="50" t="s">
        <v>134</v>
      </c>
      <c r="G87" s="53">
        <v>24</v>
      </c>
      <c r="H87" s="70">
        <v>1.7</v>
      </c>
      <c r="I87" s="24">
        <f t="shared" si="4"/>
        <v>7.0833333333333331E-2</v>
      </c>
      <c r="J87" s="69">
        <f t="shared" si="3"/>
        <v>22.3</v>
      </c>
    </row>
    <row r="88" spans="2:10" ht="15.75" x14ac:dyDescent="0.25">
      <c r="B88" s="51">
        <v>82</v>
      </c>
      <c r="C88" s="50" t="s">
        <v>232</v>
      </c>
      <c r="D88" s="50" t="s">
        <v>140</v>
      </c>
      <c r="E88" s="53">
        <v>12.4</v>
      </c>
      <c r="F88" s="50" t="s">
        <v>134</v>
      </c>
      <c r="G88" s="53">
        <v>24</v>
      </c>
      <c r="H88" s="70">
        <v>1.7</v>
      </c>
      <c r="I88" s="24">
        <f t="shared" si="4"/>
        <v>7.0833333333333331E-2</v>
      </c>
      <c r="J88" s="69">
        <f t="shared" si="3"/>
        <v>22.3</v>
      </c>
    </row>
    <row r="89" spans="2:10" ht="15.75" x14ac:dyDescent="0.25">
      <c r="B89" s="51">
        <v>83</v>
      </c>
      <c r="C89" s="50" t="s">
        <v>142</v>
      </c>
      <c r="D89" s="50" t="s">
        <v>140</v>
      </c>
      <c r="E89" s="53" t="s">
        <v>143</v>
      </c>
      <c r="F89" s="50" t="s">
        <v>141</v>
      </c>
      <c r="G89" s="53">
        <v>11</v>
      </c>
      <c r="H89" s="70">
        <v>0.5</v>
      </c>
      <c r="I89" s="24">
        <f t="shared" si="4"/>
        <v>4.5454545454545456E-2</v>
      </c>
      <c r="J89" s="69">
        <f t="shared" si="3"/>
        <v>10.5</v>
      </c>
    </row>
    <row r="90" spans="2:10" ht="15.75" x14ac:dyDescent="0.25">
      <c r="B90" s="51">
        <v>84</v>
      </c>
      <c r="C90" s="50" t="s">
        <v>144</v>
      </c>
      <c r="D90" s="50" t="s">
        <v>140</v>
      </c>
      <c r="E90" s="53">
        <v>60.1</v>
      </c>
      <c r="F90" s="50" t="s">
        <v>137</v>
      </c>
      <c r="G90" s="53">
        <v>14</v>
      </c>
      <c r="H90" s="70">
        <v>0.5</v>
      </c>
      <c r="I90" s="24">
        <f t="shared" si="4"/>
        <v>3.5714285714285712E-2</v>
      </c>
      <c r="J90" s="69">
        <f t="shared" si="3"/>
        <v>13.5</v>
      </c>
    </row>
    <row r="91" spans="2:10" ht="15.75" x14ac:dyDescent="0.25">
      <c r="B91" s="51">
        <v>85</v>
      </c>
      <c r="C91" s="50" t="s">
        <v>145</v>
      </c>
      <c r="D91" s="50" t="s">
        <v>140</v>
      </c>
      <c r="E91" s="53" t="s">
        <v>146</v>
      </c>
      <c r="F91" s="50" t="s">
        <v>141</v>
      </c>
      <c r="G91" s="53">
        <v>11</v>
      </c>
      <c r="H91" s="70">
        <v>0.03</v>
      </c>
      <c r="I91" s="24">
        <f t="shared" si="4"/>
        <v>2.7272727272727271E-3</v>
      </c>
      <c r="J91" s="69">
        <f t="shared" si="3"/>
        <v>10.97</v>
      </c>
    </row>
    <row r="92" spans="2:10" ht="15.75" x14ac:dyDescent="0.25">
      <c r="B92" s="51">
        <v>86</v>
      </c>
      <c r="C92" s="50" t="s">
        <v>164</v>
      </c>
      <c r="D92" s="50" t="s">
        <v>140</v>
      </c>
      <c r="E92" s="53" t="s">
        <v>147</v>
      </c>
      <c r="F92" s="50" t="s">
        <v>141</v>
      </c>
      <c r="G92" s="53">
        <v>11</v>
      </c>
      <c r="H92" s="70">
        <v>0.2</v>
      </c>
      <c r="I92" s="24">
        <f t="shared" si="4"/>
        <v>1.8181818181818184E-2</v>
      </c>
      <c r="J92" s="69">
        <f t="shared" si="3"/>
        <v>10.8</v>
      </c>
    </row>
    <row r="93" spans="2:10" ht="15.75" x14ac:dyDescent="0.25">
      <c r="B93" s="51">
        <v>87</v>
      </c>
      <c r="C93" s="50" t="s">
        <v>148</v>
      </c>
      <c r="D93" s="50" t="s">
        <v>140</v>
      </c>
      <c r="E93" s="53">
        <v>26.8</v>
      </c>
      <c r="F93" s="50" t="s">
        <v>132</v>
      </c>
      <c r="G93" s="53">
        <v>20</v>
      </c>
      <c r="H93" s="70">
        <v>0.5</v>
      </c>
      <c r="I93" s="24">
        <f t="shared" si="4"/>
        <v>2.5000000000000001E-2</v>
      </c>
      <c r="J93" s="69">
        <f t="shared" si="3"/>
        <v>19.5</v>
      </c>
    </row>
    <row r="94" spans="2:10" ht="15.75" x14ac:dyDescent="0.25">
      <c r="B94" s="51">
        <v>88</v>
      </c>
      <c r="C94" s="50" t="s">
        <v>149</v>
      </c>
      <c r="D94" s="50" t="s">
        <v>140</v>
      </c>
      <c r="E94" s="53">
        <v>38.979999999999997</v>
      </c>
      <c r="F94" s="50" t="s">
        <v>132</v>
      </c>
      <c r="G94" s="53">
        <v>20</v>
      </c>
      <c r="H94" s="70">
        <v>0.5</v>
      </c>
      <c r="I94" s="24">
        <f t="shared" si="4"/>
        <v>2.5000000000000001E-2</v>
      </c>
      <c r="J94" s="69">
        <f t="shared" si="3"/>
        <v>19.5</v>
      </c>
    </row>
    <row r="95" spans="2:10" ht="15.75" x14ac:dyDescent="0.25">
      <c r="B95" s="51">
        <v>89</v>
      </c>
      <c r="C95" s="50" t="s">
        <v>150</v>
      </c>
      <c r="D95" s="50" t="s">
        <v>140</v>
      </c>
      <c r="E95" s="53">
        <v>25.6</v>
      </c>
      <c r="F95" s="50" t="s">
        <v>137</v>
      </c>
      <c r="G95" s="53">
        <v>14</v>
      </c>
      <c r="H95" s="70">
        <v>0.5</v>
      </c>
      <c r="I95" s="24">
        <f t="shared" si="4"/>
        <v>3.5714285714285712E-2</v>
      </c>
      <c r="J95" s="69">
        <f t="shared" si="3"/>
        <v>13.5</v>
      </c>
    </row>
    <row r="96" spans="2:10" ht="15.75" x14ac:dyDescent="0.25">
      <c r="B96" s="51">
        <v>90</v>
      </c>
      <c r="C96" s="50" t="s">
        <v>155</v>
      </c>
      <c r="D96" s="50" t="s">
        <v>140</v>
      </c>
      <c r="E96" s="53">
        <v>13.8</v>
      </c>
      <c r="F96" s="50" t="s">
        <v>141</v>
      </c>
      <c r="G96" s="53">
        <v>11</v>
      </c>
      <c r="H96" s="70">
        <v>0.3</v>
      </c>
      <c r="I96" s="24">
        <f t="shared" si="4"/>
        <v>2.7272727272727271E-2</v>
      </c>
      <c r="J96" s="69">
        <f t="shared" si="3"/>
        <v>10.7</v>
      </c>
    </row>
    <row r="97" spans="2:10" ht="15.75" x14ac:dyDescent="0.25">
      <c r="B97" s="51">
        <v>91</v>
      </c>
      <c r="C97" s="50" t="s">
        <v>151</v>
      </c>
      <c r="D97" s="50" t="s">
        <v>140</v>
      </c>
      <c r="E97" s="53" t="s">
        <v>152</v>
      </c>
      <c r="F97" s="50" t="s">
        <v>137</v>
      </c>
      <c r="G97" s="53">
        <v>14</v>
      </c>
      <c r="H97" s="70">
        <v>0.2</v>
      </c>
      <c r="I97" s="24">
        <f t="shared" si="4"/>
        <v>1.4285714285714287E-2</v>
      </c>
      <c r="J97" s="69">
        <f t="shared" si="3"/>
        <v>13.8</v>
      </c>
    </row>
    <row r="98" spans="2:10" ht="15.75" x14ac:dyDescent="0.25">
      <c r="B98" s="51">
        <v>92</v>
      </c>
      <c r="C98" s="50" t="s">
        <v>153</v>
      </c>
      <c r="D98" s="50" t="s">
        <v>140</v>
      </c>
      <c r="E98" s="53" t="s">
        <v>154</v>
      </c>
      <c r="F98" s="50" t="s">
        <v>141</v>
      </c>
      <c r="G98" s="53">
        <v>11</v>
      </c>
      <c r="H98" s="70">
        <v>0.03</v>
      </c>
      <c r="I98" s="24">
        <f t="shared" si="4"/>
        <v>2.7272727272727271E-3</v>
      </c>
      <c r="J98" s="69">
        <f t="shared" si="3"/>
        <v>10.97</v>
      </c>
    </row>
    <row r="99" spans="2:10" ht="15.75" x14ac:dyDescent="0.25">
      <c r="B99" s="51">
        <v>93</v>
      </c>
      <c r="C99" s="50" t="s">
        <v>155</v>
      </c>
      <c r="D99" s="50" t="s">
        <v>140</v>
      </c>
      <c r="E99" s="53">
        <v>13.8</v>
      </c>
      <c r="F99" s="66" t="s">
        <v>137</v>
      </c>
      <c r="G99" s="53">
        <v>14</v>
      </c>
      <c r="H99" s="70">
        <v>0.5</v>
      </c>
      <c r="I99" s="24">
        <f t="shared" si="4"/>
        <v>3.5714285714285712E-2</v>
      </c>
      <c r="J99" s="69">
        <f t="shared" si="3"/>
        <v>13.5</v>
      </c>
    </row>
    <row r="100" spans="2:10" ht="15.75" x14ac:dyDescent="0.25">
      <c r="B100" s="51">
        <v>94</v>
      </c>
      <c r="C100" s="50" t="s">
        <v>233</v>
      </c>
      <c r="D100" s="50" t="s">
        <v>140</v>
      </c>
      <c r="E100" s="53">
        <v>64.5</v>
      </c>
      <c r="F100" s="50" t="s">
        <v>135</v>
      </c>
      <c r="G100" s="53">
        <v>17</v>
      </c>
      <c r="H100" s="70">
        <v>0.08</v>
      </c>
      <c r="I100" s="24">
        <f t="shared" si="4"/>
        <v>4.7058823529411769E-3</v>
      </c>
      <c r="J100" s="69">
        <f t="shared" si="3"/>
        <v>16.920000000000002</v>
      </c>
    </row>
    <row r="102" spans="2:10" ht="42.75" customHeight="1" x14ac:dyDescent="0.2">
      <c r="B102" s="100" t="s">
        <v>241</v>
      </c>
      <c r="C102" s="100"/>
      <c r="D102" s="100"/>
      <c r="E102" s="100"/>
      <c r="F102" s="100"/>
      <c r="G102" s="100"/>
      <c r="H102" s="100"/>
      <c r="I102" s="100"/>
      <c r="J102" s="100"/>
    </row>
  </sheetData>
  <mergeCells count="2">
    <mergeCell ref="B102:J102"/>
    <mergeCell ref="C1:J2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Пропускная способность ПС</vt:lpstr>
      <vt:lpstr>пропускная способность линий</vt:lpstr>
      <vt:lpstr>'Пропускная способность ПС'!Область_печати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b.besmagambetova</dc:creator>
  <cp:lastModifiedBy>Асем Борсанова</cp:lastModifiedBy>
  <cp:lastPrinted>2024-04-05T06:40:02Z</cp:lastPrinted>
  <dcterms:created xsi:type="dcterms:W3CDTF">2015-01-08T05:37:01Z</dcterms:created>
  <dcterms:modified xsi:type="dcterms:W3CDTF">2026-06-04T09:43:44Z</dcterms:modified>
</cp:coreProperties>
</file>